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64" documentId="120_S{2AC9BD13-BADA-5192-A53E-5A8FF88502F6}" xr6:coauthVersionLast="47" xr6:coauthVersionMax="47" xr10:uidLastSave="{A83B78A1-7AA1-4683-86A0-2095A072743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<sst xmlns="http://schemas.openxmlformats.org/spreadsheetml/2006/main" count="180290" uniqueCount="39131">
  <si>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</si>
  <si>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</si>
  <si>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</si>
  <si>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</si>
  <si>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</si>
  <si>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</si>
  <si>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</si>
  <si>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</si>
  <si>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</si>
  <si>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</si>
  <si>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</si>
  <si>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</si>
  <si>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</si>
  <si>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</si>
  <si>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</si>
  <si>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</si>
  <si>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</si>
  <si>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</si>
  <si>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</si>
  <si>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</si>
  <si>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</si>
  <si>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</si>
  <si>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</si>
  <si>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</si>
  <si>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</si>
  <si>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</si>
  <si>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</si>
  <si>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</si>
  <si>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</si>
  <si>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</si>
  <si>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</si>
  <si>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</si>
  <si>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</si>
  <si>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</si>
  <si>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</si>
  <si>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</si>
  <si>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</si>
  <si>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</si>
  <si>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</si>
  <si>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</si>
  <si>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</si>
  <si>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</si>
  <si>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</si>
  <si>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</si>
  <si>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</si>
  <si>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</si>
  <si>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</si>
  <si>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</si>
  <si>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</si>
  <si>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</si>
  <si>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</si>
  <si>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</si>
  <si>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</si>
  <si>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</si>
  <si>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</si>
  <si>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</si>
  <si>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</si>
  <si>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</si>
  <si>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</si>
  <si>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</si>
  <si>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</si>
  <si>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</si>
  <si>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</si>
  <si>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</si>
  <si>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</si>
  <si>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</si>
  <si>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</si>
  <si>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</si>
  <si>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</si>
  <si>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</si>
  <si>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</si>
  <si>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</si>
  <si>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</si>
  <si>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</si>
  <si>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</si>
  <si>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</si>
  <si>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</si>
  <si>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</si>
  <si>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</si>
  <si>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</si>
  <si>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</si>
  <si>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</si>
  <si>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</si>
  <si>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</si>
  <si>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</si>
  <si>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</si>
  <si>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</si>
  <si>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</si>
  <si>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</si>
  <si>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</si>
  <si>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</si>
  <si>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</si>
  <si>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</si>
  <si>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</si>
  <si>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</si>
  <si>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</si>
  <si>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</si>
  <si>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</si>
  <si>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</si>
  <si>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</si>
  <si>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</si>
  <si>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</si>
  <si>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</si>
  <si>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</si>
  <si>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</si>
  <si>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</si>
  <si>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</si>
  <si>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</si>
  <si>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</si>
  <si>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</si>
  <si>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</si>
  <si>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</si>
  <si>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</si>
  <si>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</si>
  <si>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</si>
  <si>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</si>
  <si>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</si>
  <si>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</si>
  <si>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</si>
  <si>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</si>
  <si>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</si>
  <si>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</si>
  <si>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</si>
  <si>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</si>
  <si>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</si>
  <si>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</si>
  <si>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</si>
  <si>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</si>
  <si>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</si>
  <si>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</si>
  <si>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</si>
  <si>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</si>
  <si>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</si>
  <si>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</si>
  <si>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</si>
  <si>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</si>
  <si>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</si>
  <si>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</si>
  <si>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</si>
  <si>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</si>
  <si>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</si>
  <si>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</si>
  <si>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</si>
  <si>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</si>
  <si>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</si>
  <si>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</si>
  <si>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</si>
  <si>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</si>
  <si>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</si>
  <si>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</si>
  <si>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</si>
  <si>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</si>
  <si>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</si>
  <si>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</si>
  <si>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</si>
  <si>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</si>
  <si>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</si>
  <si>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</si>
  <si>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</si>
  <si>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</si>
  <si>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</si>
  <si>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</si>
  <si>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</si>
  <si>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</si>
  <si>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</si>
  <si>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</si>
  <si>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</si>
  <si>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</si>
  <si>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</si>
  <si>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</si>
  <si>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</si>
  <si>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</si>
  <si>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</si>
  <si>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</si>
  <si>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</si>
  <si>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</si>
  <si>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</si>
  <si>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</si>
  <si>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</si>
  <si>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</si>
  <si>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</si>
  <si>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</si>
  <si>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</si>
  <si>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</si>
  <si>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</si>
  <si>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</si>
  <si>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</si>
  <si>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</si>
  <si>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</si>
  <si>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</si>
  <si>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</si>
  <si>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</si>
  <si>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</si>
  <si>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</si>
  <si>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</si>
  <si>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</si>
  <si>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</si>
  <si>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</si>
  <si>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</si>
  <si>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</si>
  <si>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</si>
  <si>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</si>
  <si>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</si>
  <si>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</si>
  <si>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</si>
  <si>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</si>
  <si>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</si>
  <si>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</si>
  <si>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</si>
  <si>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</si>
  <si>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</si>
  <si>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</si>
  <si>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</si>
  <si>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</si>
  <si>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</si>
  <si>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</si>
  <si>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</si>
  <si>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</si>
  <si>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</si>
  <si>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</si>
  <si>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</si>
  <si>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</si>
  <si>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</si>
  <si>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</si>
  <si>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</si>
  <si>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</si>
  <si>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</si>
  <si>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</si>
  <si>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</si>
  <si>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</si>
  <si>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</si>
  <si>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</si>
  <si>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</si>
  <si>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</si>
  <si>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</si>
  <si>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</si>
  <si>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</si>
  <si>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</si>
  <si>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</si>
  <si>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</si>
  <si>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</si>
  <si>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</si>
  <si>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</si>
  <si>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</si>
  <si>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</si>
  <si>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</si>
  <si>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</si>
  <si>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</si>
  <si>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</si>
  <si>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</si>
  <si>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</si>
  <si>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</si>
  <si>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</si>
  <si>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</si>
  <si>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</si>
  <si>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</si>
  <si>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</si>
  <si>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</si>
  <si>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</si>
  <si>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</si>
  <si>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</si>
  <si>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</si>
  <si>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</si>
  <si>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</si>
  <si>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</si>
  <si>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</si>
  <si>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</si>
  <si>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</si>
  <si>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</si>
  <si>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</si>
  <si>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</si>
  <si>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</si>
  <si>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</si>
  <si>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</si>
  <si>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</si>
  <si>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</si>
  <si>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</si>
  <si>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</si>
  <si>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</si>
  <si>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</si>
  <si>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</si>
  <si>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</si>
  <si>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</si>
  <si>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</si>
  <si>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</si>
  <si>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</si>
  <si>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</si>
  <si>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</si>
  <si>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</si>
  <si>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</si>
  <si>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</si>
  <si>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</si>
  <si>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</si>
  <si>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</si>
  <si>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</si>
  <si>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</si>
  <si>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</si>
  <si>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</si>
  <si>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</si>
  <si>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</si>
  <si>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</si>
  <si>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</si>
  <si>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</si>
  <si>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</si>
  <si>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</si>
  <si>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</si>
  <si>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</si>
  <si>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</si>
  <si>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</si>
  <si>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</si>
  <si>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</si>
  <si>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</si>
  <si>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</si>
  <si>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</si>
  <si>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</si>
  <si>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</si>
  <si>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</si>
  <si>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</si>
  <si>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</si>
  <si>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</si>
  <si>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</si>
  <si>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</si>
  <si>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</si>
  <si>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</si>
  <si>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</si>
  <si>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</si>
  <si>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</si>
  <si>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</si>
  <si>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</si>
  <si>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</si>
  <si>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</si>
  <si>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</si>
  <si>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</si>
  <si>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</si>
  <si>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</si>
  <si>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</si>
  <si>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</si>
  <si>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</si>
  <si>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</si>
  <si>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</si>
  <si>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</si>
  <si>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</si>
  <si>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</si>
  <si>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</si>
  <si>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</si>
  <si>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</si>
  <si>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</si>
  <si>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</si>
  <si>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</si>
  <si>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</si>
  <si>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</si>
  <si>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</si>
  <si>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</si>
  <si>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</si>
  <si>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</si>
  <si>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</si>
  <si>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</si>
  <si>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</si>
  <si>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</si>
  <si>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</si>
  <si>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</si>
  <si>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</si>
  <si>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</si>
  <si>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</si>
  <si>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</si>
  <si>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</si>
  <si>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</si>
  <si>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</si>
  <si>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</si>
  <si>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</si>
  <si>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</si>
  <si>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</si>
  <si>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</si>
  <si>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</si>
  <si>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</si>
  <si>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</si>
  <si>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</si>
  <si>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</si>
  <si>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</si>
  <si>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</si>
  <si>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</si>
  <si>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</si>
  <si>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</si>
  <si>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</si>
  <si>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</si>
  <si>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</si>
  <si>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</si>
  <si>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</si>
  <si>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</si>
  <si>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</si>
  <si>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</si>
  <si>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</si>
  <si>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</si>
  <si>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</si>
  <si>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</si>
  <si>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</si>
  <si>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</si>
  <si>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</si>
  <si>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</si>
  <si>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</si>
  <si>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</si>
  <si>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</si>
  <si>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</si>
  <si>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</si>
  <si>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</si>
  <si>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</si>
  <si>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</si>
  <si>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</si>
  <si>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</si>
  <si>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</si>
  <si>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</si>
  <si>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</si>
  <si>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</si>
  <si>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</si>
  <si>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</si>
  <si>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</si>
  <si>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</si>
  <si>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</si>
  <si>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</si>
  <si>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</si>
  <si>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</si>
  <si>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</si>
  <si>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</si>
  <si>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</si>
  <si>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</si>
  <si>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</si>
  <si>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</si>
  <si>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</si>
  <si>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</si>
  <si>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</si>
  <si>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</si>
  <si>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</si>
  <si>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</si>
  <si>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</si>
  <si>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</si>
  <si>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</si>
  <si>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</si>
  <si>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</si>
  <si>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</si>
  <si>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</si>
  <si>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</si>
  <si>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</si>
  <si>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</si>
  <si>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</si>
  <si>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</si>
  <si>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</si>
  <si>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</si>
  <si>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</si>
  <si>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</si>
  <si>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</si>
  <si>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</si>
  <si>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</si>
  <si>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</si>
  <si>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</si>
  <si>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</si>
  <si>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</si>
  <si>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</si>
  <si>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</si>
  <si>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</si>
  <si>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</si>
  <si>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</si>
  <si>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</si>
  <si>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</si>
  <si>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</si>
  <si>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</si>
  <si>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</si>
  <si>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</si>
  <si>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</si>
  <si>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</si>
  <si>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</si>
  <si>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</si>
  <si>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</si>
  <si>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</si>
  <si>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</si>
  <si>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</si>
  <si>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</si>
  <si>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</si>
  <si>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</si>
  <si>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</si>
  <si>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</si>
  <si>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</si>
  <si>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</si>
  <si>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</si>
  <si>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</si>
  <si>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</si>
  <si>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</si>
  <si>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</si>
  <si>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</si>
  <si>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</si>
  <si>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</si>
  <si>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</si>
  <si>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</si>
  <si>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</si>
  <si>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</si>
  <si>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</si>
  <si>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</si>
  <si>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</si>
  <si>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</si>
  <si>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</si>
  <si>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</si>
  <si>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</si>
  <si>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</si>
  <si>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</si>
  <si>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</si>
  <si>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</si>
  <si>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</si>
  <si>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</si>
  <si>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</si>
  <si>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</si>
  <si>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</si>
  <si>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</si>
  <si>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</si>
  <si>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</si>
  <si>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</si>
  <si>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</si>
  <si>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</si>
  <si>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</si>
  <si>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</si>
  <si>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</si>
  <si>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</si>
  <si>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</si>
  <si>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</si>
  <si>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</si>
  <si>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</si>
  <si>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</si>
  <si>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</si>
  <si>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</si>
  <si>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</si>
  <si>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</si>
  <si>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</si>
  <si>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</si>
  <si>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</si>
  <si>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</si>
  <si>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</si>
  <si>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</si>
  <si>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</si>
  <si>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</si>
  <si>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</si>
  <si>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</si>
  <si>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</si>
  <si>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</si>
  <si>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</si>
  <si>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</si>
  <si>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</si>
  <si>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</si>
  <si>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</si>
  <si>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</si>
  <si>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</si>
  <si>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</si>
  <si>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</si>
  <si>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</si>
  <si>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</si>
  <si>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</si>
  <si>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</si>
  <si>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</si>
  <si>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</si>
  <si>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</si>
  <si>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</si>
  <si>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</si>
  <si>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</si>
  <si>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</si>
  <si>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</si>
  <si>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</si>
  <si>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</si>
  <si>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</si>
  <si>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</si>
  <si>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</si>
  <si>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</si>
  <si>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</si>
  <si>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</si>
  <si>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</si>
  <si>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</si>
  <si>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</si>
  <si>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</si>
  <si>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</si>
  <si>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</si>
  <si>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</si>
  <si>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</si>
  <si>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</si>
  <si>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</si>
  <si>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</si>
  <si>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</si>
  <si>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</si>
  <si>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</si>
  <si>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</si>
  <si>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</si>
  <si>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</si>
  <si>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</si>
  <si>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</si>
  <si>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</si>
  <si>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</si>
  <si>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</si>
  <si>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</si>
  <si>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</si>
  <si>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</si>
  <si>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</si>
  <si>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</si>
  <si>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</si>
  <si>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</si>
  <si>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</si>
  <si>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</si>
  <si>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</si>
  <si>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</si>
  <si>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</si>
  <si>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</si>
  <si>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</si>
  <si>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</si>
  <si>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</si>
  <si>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</si>
  <si>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</si>
  <si>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</si>
  <si>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</si>
  <si>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</si>
  <si>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</si>
  <si>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</si>
  <si>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</si>
  <si>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</si>
  <si>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</si>
  <si>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</si>
  <si>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</si>
  <si>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</si>
  <si>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</si>
  <si>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</si>
  <si>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</si>
  <si>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</si>
  <si>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</si>
  <si>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</si>
  <si>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</si>
  <si>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</si>
  <si>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</si>
  <si>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</si>
  <si>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</si>
  <si>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</si>
  <si>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</si>
  <si>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</si>
  <si>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</si>
  <si>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</si>
  <si>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</si>
  <si>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</si>
  <si>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</si>
  <si>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</si>
  <si>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</si>
  <si>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</si>
  <si>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</si>
  <si>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</si>
  <si>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</si>
  <si>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</si>
  <si>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</si>
  <si>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</si>
  <si>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</si>
  <si>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</si>
  <si>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</si>
  <si>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</si>
  <si>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</si>
  <si>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</si>
  <si>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</si>
  <si>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</si>
  <si>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</si>
  <si>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</si>
  <si>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</si>
  <si>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</si>
  <si>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</si>
  <si>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</si>
  <si>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</si>
  <si>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</si>
  <si>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</si>
  <si>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</si>
  <si>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</si>
  <si>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</si>
  <si>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</si>
  <si>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</si>
  <si>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</si>
  <si>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</si>
  <si>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</si>
  <si>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</si>
  <si>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</si>
  <si>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</si>
  <si>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</si>
  <si>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</si>
  <si>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</si>
  <si>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</si>
  <si>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</si>
  <si>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</si>
  <si>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</si>
  <si>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</si>
  <si>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</si>
  <si>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</si>
  <si>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</si>
  <si>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</si>
  <si>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</si>
  <si>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</si>
  <si>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</si>
  <si>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</si>
  <si>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</si>
  <si>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</si>
  <si>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</si>
  <si>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</si>
  <si>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</si>
  <si>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</si>
  <si>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</si>
  <si>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</si>
  <si>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</si>
  <si>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</si>
  <si>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</si>
  <si>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</si>
  <si>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</si>
  <si>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</si>
  <si>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</si>
  <si>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</si>
  <si>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</si>
  <si>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</si>
  <si>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</si>
  <si>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</si>
  <si>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</si>
  <si>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</si>
  <si>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</si>
  <si>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</si>
  <si>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</si>
  <si>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</si>
  <si>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</si>
  <si>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</si>
  <si>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</si>
  <si>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</si>
  <si>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</si>
  <si>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</si>
  <si>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</si>
  <si>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</si>
  <si>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</si>
  <si>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</si>
  <si>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</si>
  <si>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</si>
  <si>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</si>
  <si>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</si>
  <si>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</si>
  <si>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</si>
  <si>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</si>
  <si>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</si>
  <si>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</si>
  <si>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</si>
  <si>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</si>
  <si>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</si>
  <si>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</si>
  <si>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</si>
  <si>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</si>
  <si>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</si>
  <si>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</si>
  <si>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</si>
  <si>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</si>
  <si>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</si>
  <si>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</si>
  <si>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</si>
  <si>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</si>
  <si>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</si>
  <si>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</si>
  <si>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</si>
  <si>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</si>
  <si>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</si>
  <si>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</si>
  <si>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</si>
  <si>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</si>
  <si>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</si>
  <si>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</si>
  <si>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</si>
  <si>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</si>
  <si>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</si>
  <si>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</si>
  <si>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</si>
  <si>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</si>
  <si>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</si>
  <si>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</si>
  <si>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</si>
  <si>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</si>
  <si>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</si>
  <si>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</si>
  <si>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</si>
  <si>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</si>
  <si>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</si>
  <si>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</si>
  <si>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</si>
  <si>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</si>
  <si>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</si>
  <si>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</si>
  <si>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</si>
  <si>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</si>
  <si>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</si>
  <si>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</si>
  <si>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</si>
  <si>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</si>
  <si>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</si>
  <si>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</si>
  <si>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</si>
  <si>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</si>
  <si>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</si>
  <si>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</si>
  <si>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</si>
  <si>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</si>
  <si>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</si>
  <si>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</si>
  <si>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</si>
  <si>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</si>
  <si>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</si>
  <si>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</si>
  <si>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</si>
  <si>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</si>
  <si>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</si>
  <si>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</si>
  <si>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</si>
  <si>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</si>
  <si>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</si>
  <si>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</si>
  <si>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</si>
  <si>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</si>
  <si>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</si>
  <si>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</si>
  <si>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</si>
  <si>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</si>
  <si>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</si>
  <si>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</si>
  <si>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</si>
  <si>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</si>
  <si>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</si>
  <si>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</si>
  <si>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</si>
  <si>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</si>
  <si>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</si>
  <si>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</si>
  <si>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</si>
  <si>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</si>
  <si>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</si>
  <si>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</si>
  <si>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</si>
  <si>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</si>
  <si>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</si>
  <si>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</si>
  <si>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</si>
  <si>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</si>
  <si>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</si>
  <si>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</si>
  <si>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</si>
  <si>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</si>
  <si>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</si>
  <si>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</si>
  <si>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</si>
  <si>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</si>
  <si>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</si>
  <si>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</si>
  <si>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</si>
  <si>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</si>
  <si>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</si>
  <si>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</si>
  <si>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</si>
  <si>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</si>
  <si>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</si>
  <si>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</si>
  <si>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</si>
  <si>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</si>
  <si>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</si>
  <si>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</si>
  <si>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</si>
  <si>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</si>
  <si>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</si>
  <si>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</si>
  <si>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</si>
  <si>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</si>
  <si>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</si>
  <si>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</si>
  <si>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</si>
  <si>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</si>
  <si>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</si>
  <si>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</si>
  <si>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</si>
  <si>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</si>
  <si>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</si>
  <si>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</si>
  <si>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</si>
  <si>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</si>
  <si>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</si>
  <si>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</si>
  <si>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</si>
  <si>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</si>
  <si>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</si>
  <si>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</si>
  <si>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</si>
  <si>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</si>
  <si>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</si>
  <si>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</si>
  <si>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</si>
  <si>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</si>
  <si>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</si>
  <si>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</si>
  <si>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</si>
  <si>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</si>
  <si>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</si>
  <si>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</si>
  <si>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</si>
  <si>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</si>
  <si>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</si>
  <si>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</si>
  <si>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</si>
  <si>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</si>
  <si>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</si>
  <si>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</si>
  <si>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</si>
  <si>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</si>
  <si>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</si>
  <si>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</si>
  <si>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</si>
  <si>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</si>
  <si>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</si>
  <si>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</si>
  <si>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</si>
  <si>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</si>
  <si>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</si>
  <si>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</si>
  <si>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</si>
  <si>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</si>
  <si>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</si>
  <si>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</si>
  <si>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</si>
  <si>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</si>
  <si>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</si>
  <si>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</si>
  <si>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</si>
  <si>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</si>
  <si>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</si>
  <si>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</si>
  <si>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</si>
  <si>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</si>
  <si>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</si>
  <si>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</si>
  <si>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</si>
  <si>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</si>
  <si>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</si>
  <si>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</si>
  <si>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</si>
  <si>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</si>
  <si>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</si>
  <si>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</si>
  <si>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</si>
  <si>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</si>
  <si>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</si>
  <si>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</si>
  <si>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</si>
  <si>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</si>
  <si>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</si>
  <si>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</si>
  <si>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</si>
  <si>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</si>
  <si>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</si>
  <si>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</si>
  <si>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</si>
  <si>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</si>
  <si>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</si>
  <si>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</si>
  <si>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</si>
  <si>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</si>
  <si>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</si>
  <si>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</si>
  <si>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</si>
  <si>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</si>
  <si>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</si>
  <si>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</si>
  <si>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</si>
  <si>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</si>
  <si>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</si>
  <si>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</si>
  <si>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</si>
  <si>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</si>
  <si>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</si>
  <si>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</si>
  <si>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</si>
  <si>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</si>
  <si>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</si>
  <si>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</si>
  <si>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</si>
  <si>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</si>
  <si>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</si>
  <si>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</si>
  <si>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</si>
  <si>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</si>
  <si>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</si>
  <si>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</si>
  <si>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</si>
  <si>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</si>
  <si>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</si>
  <si>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</si>
  <si>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</si>
  <si>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</si>
  <si>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</si>
  <si>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</si>
  <si>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</si>
  <si>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</si>
  <si>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</si>
  <si>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</si>
  <si>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</si>
  <si>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</si>
  <si>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</si>
  <si>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</si>
  <si>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</si>
  <si>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</si>
  <si>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</si>
  <si>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</si>
  <si>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</si>
  <si>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</si>
  <si>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</si>
  <si>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</si>
  <si>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</si>
  <si>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</si>
  <si>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</si>
  <si>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</si>
  <si>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</si>
  <si>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</si>
  <si>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</si>
  <si>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</si>
  <si>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</si>
  <si>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</si>
  <si>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</si>
  <si>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</si>
  <si>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</si>
  <si>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</si>
  <si>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</si>
  <si>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</si>
  <si>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</si>
  <si>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</si>
  <si>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</si>
  <si>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</si>
  <si>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</si>
  <si>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</si>
  <si>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</si>
  <si>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</si>
  <si>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</si>
  <si>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</si>
  <si>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</si>
  <si>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</si>
  <si>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</si>
  <si>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</si>
  <si>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</si>
  <si>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</si>
  <si>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</si>
  <si>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</si>
  <si>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</si>
  <si>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</si>
  <si>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</si>
  <si>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</si>
  <si>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</si>
  <si>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</si>
  <si>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</si>
  <si>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</si>
  <si>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</si>
  <si>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</si>
  <si>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</si>
  <si>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</si>
  <si>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</si>
  <si>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</si>
  <si>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</si>
  <si>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</si>
  <si>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</si>
  <si>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</si>
  <si>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</si>
  <si>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</si>
  <si>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</si>
  <si>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</si>
  <si>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</si>
  <si>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</si>
  <si>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</si>
  <si>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</si>
  <si>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</si>
  <si>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</si>
  <si>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</si>
  <si>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</si>
  <si>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</si>
  <si>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</si>
  <si>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</si>
  <si>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</si>
  <si>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</si>
  <si>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</si>
  <si>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</si>
  <si>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</si>
  <si>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</si>
  <si>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</si>
  <si>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</si>
  <si>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</si>
  <si>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</si>
  <si>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</si>
  <si>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</si>
  <si>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</si>
  <si>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</si>
  <si>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</si>
  <si>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</si>
  <si>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</si>
  <si>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</si>
  <si>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</si>
  <si>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</si>
  <si>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</si>
  <si>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</si>
  <si>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</si>
  <si>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</si>
  <si>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</si>
  <si>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</si>
  <si>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</si>
  <si>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</si>
  <si>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</si>
  <si>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</si>
  <si>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</si>
  <si>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</si>
  <si>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</si>
  <si>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</si>
  <si>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</si>
  <si>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</si>
  <si>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</si>
  <si>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</si>
  <si>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</si>
  <si>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</si>
  <si>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</si>
  <si>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</si>
  <si>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</si>
  <si>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</si>
  <si>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</si>
  <si>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</si>
  <si>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</si>
  <si>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</si>
  <si>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</si>
  <si>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</si>
  <si>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</si>
  <si>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</si>
  <si>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</si>
  <si>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</si>
  <si>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</si>
  <si>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</si>
  <si>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</si>
  <si>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</si>
  <si>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</si>
  <si>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</si>
  <si>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</si>
  <si>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</si>
  <si>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</si>
  <si>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</si>
  <si>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</si>
  <si>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</si>
  <si>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</si>
  <si>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</si>
  <si>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</si>
  <si>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</si>
  <si>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</si>
  <si>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</si>
  <si>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</si>
  <si>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</si>
  <si>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</si>
  <si>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</si>
  <si>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</si>
  <si>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</si>
  <si>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</si>
  <si>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</si>
  <si>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</si>
  <si>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</si>
  <si>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</si>
  <si>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</si>
  <si>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</si>
  <si>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</si>
  <si>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</si>
  <si>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</si>
  <si>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</si>
  <si>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</si>
  <si>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</si>
  <si>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</si>
  <si>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</si>
  <si>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</si>
  <si>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</si>
  <si>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</si>
  <si>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</si>
  <si>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</si>
  <si>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</si>
  <si>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</si>
  <si>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</si>
  <si>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</si>
  <si>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</si>
  <si>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</si>
  <si>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</si>
  <si>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</si>
  <si>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</si>
  <si>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</si>
  <si>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</si>
  <si>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</si>
  <si>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</si>
  <si>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</si>
  <si>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</si>
  <si>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</si>
  <si>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</si>
  <si>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</si>
  <si>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</si>
  <si>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</si>
  <si>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</si>
  <si>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</si>
  <si>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</si>
  <si>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</si>
  <si>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</si>
  <si>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</si>
  <si>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</si>
  <si>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</si>
  <si>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</si>
  <si>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</si>
  <si>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</si>
  <si>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</si>
  <si>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</si>
  <si>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</si>
  <si>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</si>
  <si>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</si>
  <si>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</si>
  <si>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</si>
  <si>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</si>
  <si>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</si>
  <si>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</si>
  <si>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</si>
  <si>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</si>
  <si>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</si>
  <si>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</si>
  <si>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</si>
  <si>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</si>
  <si>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</si>
  <si>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</si>
  <si>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</si>
  <si>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</si>
  <si>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</si>
  <si>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</si>
  <si>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</si>
  <si>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</si>
  <si>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</si>
  <si>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</si>
  <si>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</si>
  <si>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</si>
  <si>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</si>
  <si>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</si>
  <si>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</si>
  <si>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</si>
  <si>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</si>
  <si>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</si>
  <si>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</si>
  <si>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</si>
  <si>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</si>
  <si>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</si>
  <si>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</si>
  <si>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</si>
  <si>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</si>
  <si>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</si>
  <si>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</si>
  <si>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</si>
  <si>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</si>
  <si>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</si>
  <si>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</si>
  <si>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</si>
  <si>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</si>
  <si>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</si>
  <si>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</si>
  <si>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</si>
  <si>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</si>
  <si>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</si>
  <si>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</si>
  <si>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</si>
  <si>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</si>
  <si>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</si>
  <si>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</si>
  <si>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</si>
  <si>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</si>
  <si>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</si>
  <si>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</si>
  <si>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</si>
  <si>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</si>
  <si>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</si>
  <si>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</si>
  <si>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</si>
  <si>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</si>
  <si>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</si>
  <si>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</si>
  <si>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</si>
  <si>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</si>
  <si>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</si>
  <si>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</si>
  <si>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</si>
  <si>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</si>
  <si>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</si>
  <si>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</si>
  <si>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</si>
  <si>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</si>
  <si>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</si>
  <si>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</si>
  <si>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</si>
  <si>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</si>
  <si>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</si>
  <si>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</si>
  <si>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</si>
  <si>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</si>
  <si>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</si>
  <si>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</si>
  <si>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</si>
  <si>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</si>
  <si>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</si>
  <si>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</si>
  <si>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</si>
  <si>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</si>
  <si>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</si>
  <si>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</si>
  <si>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</si>
  <si>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</si>
  <si>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</si>
  <si>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</si>
  <si>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</si>
  <si>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</si>
  <si>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</si>
  <si>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</si>
  <si>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</si>
  <si>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</si>
  <si>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</si>
  <si>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</si>
  <si>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</si>
  <si>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</si>
  <si>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</si>
  <si>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</si>
  <si>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</si>
  <si>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</si>
  <si>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</si>
  <si>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</si>
  <si>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</si>
  <si>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</si>
  <si>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</si>
  <si>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</si>
  <si>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</si>
  <si>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</si>
  <si>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</si>
  <si>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</si>
  <si>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</si>
  <si>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</si>
  <si>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</si>
  <si>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</si>
  <si>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</si>
  <si>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</si>
  <si>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</si>
  <si>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</si>
  <si>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</si>
  <si>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</si>
  <si>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</si>
  <si>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</si>
  <si>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</si>
  <si>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</si>
  <si>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</si>
  <si>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</si>
  <si>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</si>
  <si>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</si>
  <si>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</si>
  <si>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</si>
  <si>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</si>
  <si>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</si>
  <si>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</si>
  <si>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</si>
  <si>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</si>
  <si>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</si>
  <si>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</si>
  <si>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</si>
  <si>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</si>
  <si>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</si>
  <si>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</si>
  <si>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</si>
  <si>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</si>
  <si>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</si>
  <si>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</si>
  <si>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</si>
  <si>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</si>
  <si>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</si>
  <si>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</si>
  <si>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</si>
  <si>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</si>
  <si>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</si>
  <si>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</si>
  <si>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</si>
  <si>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</si>
  <si>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</si>
  <si>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</si>
  <si>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</si>
  <si>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</si>
  <si>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</si>
  <si>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</si>
  <si>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</si>
  <si>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</si>
  <si>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</si>
  <si>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</si>
  <si>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</si>
  <si>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</si>
  <si>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</si>
  <si>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</si>
  <si>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</si>
  <si>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</si>
  <si>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</si>
  <si>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</si>
  <si>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</si>
  <si>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</si>
  <si>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</si>
  <si>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</si>
  <si>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</si>
  <si>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</si>
  <si>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</si>
  <si>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</si>
  <si>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</si>
  <si>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</si>
  <si>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</si>
  <si>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</si>
  <si>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</si>
  <si>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</si>
  <si>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</si>
  <si>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</si>
  <si>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</si>
  <si>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</si>
  <si>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</si>
  <si>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</si>
  <si>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</si>
  <si>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</si>
  <si>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</si>
  <si>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</si>
  <si>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</si>
  <si>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</si>
  <si>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</si>
  <si>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</si>
  <si>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</si>
  <si>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</si>
  <si>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</si>
  <si>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</si>
  <si>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</si>
  <si>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</si>
  <si>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</si>
  <si>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</si>
  <si>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</si>
  <si>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</si>
  <si>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</si>
  <si>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</si>
  <si>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</si>
  <si>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</si>
  <si>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</si>
  <si>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</si>
  <si>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</si>
  <si>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</si>
  <si>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</si>
  <si>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</si>
  <si>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</si>
  <si>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</si>
  <si>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</si>
  <si>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</si>
  <si>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</si>
  <si>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</si>
  <si>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</si>
  <si>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</si>
  <si>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</si>
  <si>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</si>
  <si>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</si>
  <si>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</si>
  <si>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</si>
  <si>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</si>
  <si>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</si>
  <si>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</si>
  <si>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</si>
  <si>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</si>
  <si>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</si>
  <si>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</si>
  <si>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</si>
  <si>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</si>
  <si>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</si>
  <si>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</si>
  <si>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</si>
  <si>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</si>
  <si>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</si>
  <si>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</si>
  <si>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</si>
  <si>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</si>
  <si>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</si>
  <si>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</si>
  <si>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</si>
  <si>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</si>
  <si>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</si>
  <si>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</si>
  <si>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</si>
  <si>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</si>
  <si>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</si>
  <si>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</si>
  <si>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</si>
  <si>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</si>
  <si>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</si>
  <si>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</si>
  <si>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</si>
  <si>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</si>
  <si>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</si>
  <si>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</si>
  <si>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</si>
  <si>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</si>
  <si>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</si>
  <si>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</si>
  <si>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</si>
  <si>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</si>
  <si>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</si>
  <si>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</si>
  <si>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</si>
  <si>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</si>
  <si>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</si>
  <si>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</si>
  <si>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</si>
  <si>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</si>
  <si>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</si>
  <si>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</si>
  <si>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</si>
  <si>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</si>
  <si>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</si>
  <si>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</si>
  <si>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</si>
  <si>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</si>
  <si>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</si>
  <si>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</si>
  <si>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</si>
  <si>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</si>
  <si>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</si>
  <si>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</si>
  <si>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</si>
  <si>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</si>
  <si>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</si>
  <si>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</si>
  <si>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</si>
  <si>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</si>
  <si>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</si>
  <si>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</si>
  <si>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</si>
  <si>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</si>
  <si>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</si>
  <si>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</si>
  <si>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</si>
  <si>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</si>
  <si>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</si>
  <si>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</si>
  <si>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</si>
  <si>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</si>
  <si>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</si>
  <si>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</si>
  <si>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</si>
  <si>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</si>
  <si>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</si>
  <si>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</si>
  <si>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</si>
  <si>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</si>
  <si>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</si>
  <si>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</si>
  <si>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</si>
  <si>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</si>
  <si>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</si>
  <si>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</si>
  <si>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</si>
  <si>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</si>
  <si>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</si>
  <si>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</si>
  <si>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</si>
  <si>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</si>
  <si>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</si>
  <si>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</si>
  <si>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</si>
  <si>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</si>
  <si>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</si>
  <si>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</si>
  <si>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</si>
  <si>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</si>
  <si>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</si>
  <si>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</si>
  <si>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</si>
  <si>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</si>
  <si>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</si>
  <si>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</si>
  <si>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</si>
  <si>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</si>
  <si>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</si>
  <si>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</si>
  <si>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</si>
  <si>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</si>
  <si>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</si>
  <si>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</si>
  <si>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</si>
  <si>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</si>
  <si>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</si>
  <si>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</si>
  <si>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</si>
  <si>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</si>
  <si>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</si>
  <si>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</si>
  <si>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</si>
  <si>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</si>
  <si>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</si>
  <si>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</si>
  <si>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</si>
  <si>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</si>
  <si>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</si>
  <si>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</si>
  <si>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</si>
  <si>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</si>
  <si>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</si>
  <si>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</si>
  <si>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</si>
  <si>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</si>
  <si>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</si>
  <si>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</si>
  <si>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</si>
  <si>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</si>
  <si>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</si>
  <si>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</si>
  <si>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</si>
  <si>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</si>
  <si>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</si>
  <si>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</si>
  <si>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</si>
  <si>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</si>
  <si>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</si>
  <si>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</si>
  <si>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</si>
  <si>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</si>
  <si>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</si>
  <si>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</si>
  <si>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</si>
  <si>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</si>
  <si>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</si>
  <si>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</si>
  <si>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</si>
  <si>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</si>
  <si>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</si>
  <si>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</si>
  <si>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</si>
  <si>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</si>
  <si>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</si>
  <si>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</si>
  <si>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</si>
  <si>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</si>
  <si>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</si>
  <si>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</si>
  <si>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</si>
  <si>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</si>
  <si>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</si>
  <si>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</si>
  <si>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</si>
  <si>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</si>
  <si>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</si>
  <si>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</si>
  <si>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</si>
  <si>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</si>
  <si>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</si>
  <si>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</si>
  <si>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</si>
  <si>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</si>
  <si>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</si>
  <si>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</si>
  <si>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</si>
  <si>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</si>
  <si>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</si>
  <si>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</si>
  <si>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</si>
  <si>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</si>
  <si>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</si>
  <si>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</si>
  <si>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</si>
  <si>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</si>
  <si>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</si>
  <si>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</si>
  <si>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</si>
  <si>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</si>
  <si>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</si>
  <si>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</si>
  <si>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</si>
  <si>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</si>
  <si>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</si>
  <si>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</si>
  <si>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</si>
  <si>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</si>
  <si>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</si>
  <si>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</si>
  <si>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</si>
  <si>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</si>
  <si>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</si>
  <si>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</si>
  <si>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</si>
  <si>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</si>
  <si>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</si>
  <si>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</si>
  <si>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</si>
  <si>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</si>
  <si>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</si>
  <si>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</si>
  <si>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</si>
  <si>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</si>
  <si>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</si>
  <si>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</si>
  <si>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</si>
  <si>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</si>
  <si>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</si>
  <si>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</si>
  <si>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</si>
  <si>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</si>
  <si>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</si>
  <si>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</si>
  <si>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</si>
  <si>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</si>
  <si>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</si>
  <si>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</si>
  <si>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</si>
  <si>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</si>
  <si>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</si>
  <si>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</si>
  <si>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</si>
  <si>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</si>
  <si>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</si>
  <si>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</si>
  <si>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</si>
  <si>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</si>
  <si>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</si>
  <si>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</si>
  <si>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</si>
  <si>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</si>
  <si>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</si>
  <si>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</si>
  <si>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</si>
  <si>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</si>
  <si>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</si>
  <si>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</si>
  <si>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</si>
  <si>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</si>
  <si>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</si>
  <si>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</si>
  <si>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</si>
  <si>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</si>
  <si>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</si>
  <si>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</si>
  <si>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</si>
  <si>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</si>
  <si>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</si>
  <si>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</si>
  <si>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</si>
  <si>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</si>
  <si>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</si>
  <si>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</si>
  <si>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</si>
  <si>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</si>
  <si>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</si>
  <si>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</si>
  <si>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</si>
  <si>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</si>
  <si>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</si>
  <si>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</si>
  <si>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</si>
  <si>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</si>
  <si>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</si>
  <si>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</si>
  <si>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</si>
  <si>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</si>
  <si>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</si>
  <si>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</si>
  <si>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</si>
  <si>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</si>
  <si>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</si>
  <si>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</si>
  <si>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</si>
  <si>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</si>
  <si>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</si>
  <si>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</si>
  <si>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</si>
  <si>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</si>
  <si>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</si>
  <si>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</si>
  <si>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</si>
  <si>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</si>
  <si>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</si>
  <si>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</si>
  <si>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</si>
  <si>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</si>
  <si>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</si>
  <si>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</si>
  <si>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</si>
  <si>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</si>
  <si>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</si>
  <si>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</si>
  <si>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</si>
  <si>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</si>
  <si>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</si>
  <si>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</si>
  <si>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</si>
  <si>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</si>
  <si>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</si>
  <si>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</si>
  <si>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</si>
  <si>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</si>
  <si>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</si>
  <si>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</si>
  <si>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</si>
  <si>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</si>
  <si>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</si>
  <si>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</si>
  <si>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</si>
  <si>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</si>
  <si>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</si>
  <si>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</si>
  <si>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</si>
  <si>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</si>
  <si>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</si>
  <si>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</si>
  <si>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</si>
  <si>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</si>
  <si>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</si>
  <si>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</si>
  <si>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</si>
  <si>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</si>
  <si>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</si>
  <si>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</si>
  <si>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</si>
  <si>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</si>
  <si>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</si>
  <si>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</si>
  <si>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</si>
  <si>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</si>
  <si>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</si>
  <si>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</si>
  <si>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</si>
  <si>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</si>
  <si>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</si>
  <si>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</si>
  <si>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</si>
  <si>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</si>
  <si>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</si>
  <si>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</si>
  <si>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</si>
  <si>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</si>
  <si>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</si>
  <si>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</si>
  <si>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</si>
  <si>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</si>
  <si>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</si>
  <si>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</si>
  <si>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</si>
  <si>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</si>
  <si>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</si>
  <si>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</si>
  <si>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</si>
  <si>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</si>
  <si>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</si>
  <si>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</si>
  <si>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</si>
  <si>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</si>
  <si>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</si>
  <si>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</si>
  <si>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</si>
  <si>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</si>
  <si>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</si>
  <si>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</si>
  <si>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</si>
  <si>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</si>
  <si>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</si>
  <si>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</si>
  <si>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</si>
  <si>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</si>
  <si>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</si>
  <si>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</si>
  <si>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</si>
  <si>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</si>
  <si>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</si>
  <si>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</si>
  <si>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</si>
  <si>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</si>
  <si>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</si>
  <si>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</si>
  <si>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</si>
  <si>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</si>
  <si>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</si>
  <si>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</si>
  <si>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</si>
  <si>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</si>
  <si>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</si>
  <si>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</si>
  <si>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</si>
  <si>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</si>
  <si>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</si>
  <si>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</si>
  <si>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</si>
  <si>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</si>
  <si>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</si>
  <si>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</si>
  <si>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</si>
  <si>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</si>
  <si>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</si>
  <si>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</si>
  <si>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</si>
  <si>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</si>
  <si>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</si>
  <si>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</si>
  <si>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</si>
  <si>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</si>
  <si>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</si>
  <si>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</si>
  <si>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</si>
  <si>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</si>
  <si>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</si>
  <si>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</si>
  <si>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</si>
  <si>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</si>
  <si>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</si>
  <si>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</si>
  <si>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</si>
  <si>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</si>
  <si>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</si>
  <si>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</si>
  <si>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</si>
  <si>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</si>
  <si>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</si>
  <si>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</si>
  <si>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</si>
  <si>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</si>
  <si>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</si>
  <si>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</si>
  <si>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</si>
  <si>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</si>
  <si>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</si>
  <si>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</si>
  <si>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</si>
  <si>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</si>
  <si>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</si>
  <si>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</si>
  <si>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</si>
  <si>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</si>
  <si>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</si>
  <si>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</si>
  <si>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</si>
  <si>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</si>
  <si>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</si>
  <si>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</si>
  <si>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</si>
  <si>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</si>
  <si>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</si>
  <si>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</si>
  <si>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</si>
  <si>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</si>
  <si>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</si>
  <si>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</si>
  <si>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</si>
  <si>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</si>
  <si>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</si>
  <si>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</si>
  <si>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</si>
  <si>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</si>
  <si>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</si>
  <si>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</si>
  <si>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</si>
  <si>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</si>
  <si>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</si>
  <si>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</si>
  <si>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</si>
  <si>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</si>
  <si>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</si>
  <si>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</si>
  <si>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</si>
  <si>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</si>
  <si>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</si>
  <si>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</si>
  <si>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</si>
  <si>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</si>
  <si>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</si>
  <si>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</si>
  <si>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</si>
  <si>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</si>
  <si>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</si>
  <si>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</si>
  <si>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</si>
  <si>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</si>
  <si>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</si>
  <si>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</si>
  <si>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</si>
  <si>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</si>
  <si>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</si>
  <si>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</si>
  <si>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</si>
  <si>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</si>
  <si>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</si>
  <si>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</si>
  <si>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</si>
  <si>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</si>
  <si>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</si>
  <si>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</si>
  <si>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</si>
  <si>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</si>
  <si>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</si>
  <si>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</si>
  <si>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</si>
  <si>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</si>
  <si>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</si>
  <si>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</si>
  <si>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</si>
  <si>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</si>
  <si>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</si>
  <si>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</si>
  <si>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</si>
  <si>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</si>
  <si>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</si>
  <si>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</si>
  <si>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</si>
  <si>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</si>
  <si>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</si>
  <si>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</si>
  <si>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</si>
  <si>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</si>
  <si>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</si>
  <si>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</si>
  <si>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</si>
  <si>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</si>
  <si>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</si>
  <si>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</si>
  <si>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</si>
  <si>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</si>
  <si>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</si>
  <si>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</si>
  <si>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</si>
  <si>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</si>
  <si>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</si>
  <si>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</si>
  <si>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</si>
  <si>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</si>
  <si>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</si>
  <si>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</si>
  <si>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</si>
  <si>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</si>
  <si>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</si>
  <si>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</si>
  <si>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</si>
  <si>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</si>
  <si>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</si>
  <si>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</si>
  <si>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</si>
  <si>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</si>
  <si>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</si>
  <si>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</si>
  <si>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</si>
  <si>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</si>
  <si>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</si>
  <si>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</si>
  <si>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</si>
  <si>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</si>
  <si>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</si>
  <si>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</si>
  <si>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</si>
  <si>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</si>
  <si>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</si>
  <si>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</si>
  <si>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</si>
  <si>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</si>
  <si>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</si>
  <si>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</si>
  <si>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</si>
  <si>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</si>
  <si>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</si>
  <si>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</si>
  <si>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</si>
  <si>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</si>
  <si>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</si>
  <si>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</si>
  <si>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</si>
  <si>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</si>
  <si>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</si>
  <si>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</si>
  <si>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</si>
  <si>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</si>
  <si>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</si>
  <si>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</si>
  <si>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</si>
  <si>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</si>
  <si>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</si>
  <si>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</si>
  <si>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</si>
  <si>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</si>
  <si>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</si>
  <si>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</si>
  <si>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</si>
  <si>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</si>
  <si>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</si>
  <si>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</si>
  <si>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</si>
  <si>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</si>
  <si>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</si>
  <si>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</si>
  <si>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</si>
  <si>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</si>
  <si>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</si>
  <si>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</si>
  <si>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</si>
  <si>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</si>
  <si>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</si>
  <si>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</si>
  <si>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</si>
  <si>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</si>
  <si>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</si>
  <si>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</si>
  <si>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</si>
  <si>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</si>
  <si>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</si>
  <si>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</si>
  <si>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</si>
  <si>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</si>
  <si>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</si>
  <si>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</si>
  <si>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</si>
  <si>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</si>
  <si>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</si>
  <si>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</si>
  <si>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</si>
  <si>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</si>
  <si>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</si>
  <si>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</si>
  <si>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</si>
  <si>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</si>
  <si>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</si>
  <si>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</si>
  <si>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</si>
  <si>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</si>
  <si>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</si>
  <si>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</si>
  <si>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</si>
  <si>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</si>
  <si>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</si>
  <si>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</si>
  <si>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</si>
  <si>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</si>
  <si>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</si>
  <si>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</si>
  <si>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</si>
  <si>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</si>
  <si>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</si>
  <si>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</si>
  <si>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</si>
  <si>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</si>
  <si>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</si>
  <si>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</si>
  <si>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</si>
  <si>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</si>
  <si>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</si>
  <si>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</si>
  <si>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</si>
  <si>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</si>
  <si>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</si>
  <si>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</si>
  <si>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</si>
  <si>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</si>
  <si>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</si>
  <si>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</si>
  <si>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</si>
  <si>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</si>
  <si>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</si>
  <si>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</si>
  <si>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</si>
  <si>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</si>
  <si>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</si>
  <si>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</si>
  <si>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</si>
  <si>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</si>
  <si>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</si>
  <si>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</si>
  <si>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</si>
  <si>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</si>
  <si>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</si>
  <si>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</si>
  <si>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</si>
  <si>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</si>
  <si>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</si>
  <si>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</si>
  <si>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</si>
  <si>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</si>
  <si>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</si>
  <si>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</si>
  <si>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</si>
  <si>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</si>
  <si>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</si>
  <si>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</si>
  <si>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</si>
  <si>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</si>
  <si>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</si>
  <si>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</si>
  <si>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</si>
  <si>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</si>
  <si>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</si>
  <si>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</si>
  <si>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</si>
  <si>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</si>
  <si>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</si>
  <si>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</si>
  <si>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</si>
  <si>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</si>
  <si>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</si>
  <si>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</si>
  <si>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</si>
  <si>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</si>
  <si>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</si>
  <si>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</si>
  <si>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</si>
  <si>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</si>
  <si>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</si>
  <si>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</si>
  <si>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</si>
  <si>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</si>
  <si>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</si>
  <si>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</si>
  <si>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</si>
  <si>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</si>
  <si>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</si>
  <si>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</si>
  <si>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</si>
  <si>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</si>
  <si>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</si>
  <si>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</si>
  <si>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</si>
  <si>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</si>
  <si>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</si>
  <si>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</si>
  <si>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</si>
  <si>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</si>
  <si>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</si>
  <si>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</si>
  <si>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</si>
  <si>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</si>
  <si>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</si>
  <si>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</si>
  <si>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</si>
  <si>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</si>
  <si>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</si>
  <si>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</si>
  <si>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</si>
  <si>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</si>
  <si>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</si>
  <si>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</si>
  <si>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</si>
  <si>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</si>
  <si>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</si>
  <si>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</si>
  <si>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</si>
  <si>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</si>
  <si>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</si>
  <si>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</si>
  <si>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</si>
  <si>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</si>
  <si>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</si>
  <si>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</si>
  <si>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</si>
  <si>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</si>
  <si>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</si>
  <si>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</si>
  <si>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</si>
  <si>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</si>
  <si>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</si>
  <si>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</si>
  <si>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</si>
  <si>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</si>
  <si>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</si>
  <si>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</si>
  <si>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</si>
  <si>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</si>
  <si>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</si>
  <si>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</si>
  <si>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</si>
  <si>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</si>
  <si>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</si>
  <si>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</si>
  <si>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</si>
  <si>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</si>
  <si>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</si>
  <si>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</si>
  <si>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</si>
  <si>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</si>
  <si>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</si>
  <si>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</si>
  <si>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</si>
  <si>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</si>
  <si>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</si>
  <si>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</si>
  <si>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</si>
  <si>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</si>
  <si>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</si>
  <si>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</si>
  <si>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</si>
  <si>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</si>
  <si>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</si>
  <si>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</si>
  <si>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</si>
  <si>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</si>
  <si>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</si>
  <si>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</si>
  <si>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</si>
  <si>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</si>
  <si>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</si>
  <si>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</si>
  <si>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</si>
  <si>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</si>
  <si>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</si>
  <si>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</si>
  <si>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</si>
  <si>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</si>
  <si>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</si>
  <si>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</si>
  <si>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</si>
  <si>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</si>
  <si>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</si>
  <si>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</si>
  <si>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</si>
  <si>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</si>
  <si>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</si>
  <si>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</si>
  <si>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</si>
  <si>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</si>
  <si>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</si>
  <si>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</si>
  <si>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</si>
  <si>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</si>
  <si>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</si>
  <si>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</si>
  <si>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</si>
  <si>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</si>
  <si>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</si>
  <si>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</si>
  <si>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</si>
  <si>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</si>
  <si>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</si>
  <si>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</si>
  <si>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</si>
  <si>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</si>
  <si>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</si>
  <si>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</si>
  <si>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</si>
  <si>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</si>
  <si>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</si>
  <si>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</si>
  <si>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</si>
  <si>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</si>
  <si>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</si>
  <si>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</si>
  <si>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</si>
  <si>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</si>
  <si>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</si>
  <si>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</si>
  <si>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</si>
  <si>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</si>
  <si>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</si>
  <si>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</si>
  <si>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</si>
  <si>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</si>
  <si>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</si>
  <si>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</si>
  <si>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</si>
  <si>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</si>
  <si>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</si>
  <si>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</si>
  <si>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</si>
  <si>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</si>
  <si>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</si>
  <si>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</si>
  <si>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</si>
  <si>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</si>
  <si>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</si>
  <si>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</si>
  <si>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</si>
  <si>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</si>
  <si>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</si>
  <si>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</si>
  <si>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</si>
  <si>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</si>
  <si>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</si>
  <si>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</si>
  <si>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</si>
  <si>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</si>
  <si>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</si>
  <si>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</si>
  <si>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</si>
  <si>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</si>
  <si>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</si>
  <si>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</si>
  <si>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</si>
  <si>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</si>
  <si>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</si>
  <si>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</si>
  <si>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</si>
  <si>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</si>
  <si>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</si>
  <si>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</si>
  <si>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</si>
  <si>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</si>
  <si>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</si>
  <si>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</si>
  <si>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</si>
  <si>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</si>
  <si>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</si>
  <si>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</si>
  <si>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</si>
  <si>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</si>
  <si>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</si>
  <si>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</si>
  <si>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</si>
  <si>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</si>
  <si>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</si>
  <si>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</si>
  <si>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</si>
  <si>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</si>
  <si>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</si>
  <si>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</si>
  <si>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</si>
  <si>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</si>
  <si>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</si>
  <si>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</si>
  <si>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</si>
  <si>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</si>
  <si>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</si>
  <si>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</si>
  <si>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</si>
  <si>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</si>
  <si>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</si>
  <si>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</si>
  <si>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</si>
  <si>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</si>
  <si>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</si>
  <si>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</si>
  <si>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</si>
  <si>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</si>
  <si>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</si>
  <si>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</si>
  <si>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</si>
  <si>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</si>
  <si>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</si>
  <si>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</si>
  <si>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</si>
  <si>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</si>
  <si>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</si>
  <si>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</si>
  <si>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</si>
  <si>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</si>
  <si>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</si>
  <si>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</si>
  <si>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</si>
  <si>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</si>
  <si>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</si>
  <si>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</si>
  <si>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</si>
  <si>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</si>
  <si>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</si>
  <si>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</si>
  <si>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</si>
  <si>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</si>
  <si>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</si>
  <si>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</si>
  <si>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</si>
  <si>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</si>
  <si>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</si>
  <si>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</si>
  <si>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</si>
  <si>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</si>
  <si>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</si>
  <si>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</si>
  <si>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</si>
  <si>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</si>
  <si>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</si>
  <si>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</si>
  <si>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</si>
  <si>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</si>
  <si>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</si>
  <si>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</si>
  <si>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</si>
  <si>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</si>
  <si>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</si>
  <si>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</si>
  <si>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</si>
  <si>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</si>
  <si>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</si>
  <si>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</si>
  <si>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</si>
  <si>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</si>
  <si>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</si>
  <si>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</si>
  <si>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</si>
  <si>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</si>
  <si>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</si>
  <si>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</si>
  <si>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</si>
  <si>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</si>
  <si>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</si>
  <si>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</si>
  <si>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</si>
  <si>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</si>
  <si>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</si>
  <si>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</si>
  <si>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</si>
  <si>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</si>
  <si>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</si>
  <si>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</si>
  <si>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</si>
  <si>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</si>
  <si>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</si>
  <si>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</si>
  <si>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</si>
  <si>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</si>
  <si>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</si>
  <si>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</si>
  <si>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</si>
  <si>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</si>
  <si>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</si>
  <si>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</si>
  <si>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</si>
  <si>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</si>
  <si>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</si>
  <si>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</si>
  <si>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</si>
  <si>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</si>
  <si>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</si>
  <si>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</si>
  <si>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</si>
  <si>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</si>
  <si>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</si>
  <si>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</si>
  <si>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</si>
  <si>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</si>
  <si>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</si>
  <si>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</si>
  <si>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</si>
  <si>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</si>
  <si>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</si>
  <si>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</si>
  <si>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</si>
  <si>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</si>
  <si>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</si>
  <si>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</si>
  <si>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</si>
  <si>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</si>
  <si>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</si>
  <si>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</si>
  <si>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</si>
  <si>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</si>
  <si>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</si>
  <si>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</si>
  <si>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</si>
  <si>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</si>
  <si>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</si>
  <si>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</si>
  <si>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</si>
  <si>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</si>
  <si>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</si>
  <si>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</si>
  <si>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</si>
  <si>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</si>
  <si>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</si>
  <si>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</si>
  <si>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</si>
  <si>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</si>
  <si>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</si>
  <si>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</si>
  <si>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</si>
  <si>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</si>
  <si>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</si>
  <si>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</si>
  <si>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</si>
  <si>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</si>
  <si>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</si>
  <si>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</si>
  <si>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</si>
  <si>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</si>
  <si>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</si>
  <si>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</si>
  <si>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</si>
  <si>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</si>
  <si>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</si>
  <si>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</si>
  <si>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</si>
  <si>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</si>
  <si>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</si>
  <si>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</si>
  <si>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</si>
  <si>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</si>
  <si>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</si>
  <si>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</si>
  <si>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</si>
  <si>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</si>
  <si>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</si>
  <si>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</si>
  <si>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</si>
  <si>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</si>
  <si>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</si>
  <si>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</si>
  <si>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</si>
  <si>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</si>
  <si>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</si>
  <si>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</si>
  <si>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</si>
  <si>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</si>
  <si>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</si>
  <si>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</si>
  <si>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</si>
  <si>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</si>
  <si>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</si>
  <si>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</si>
  <si>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</si>
  <si>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</si>
  <si>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</si>
  <si>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</si>
  <si>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</si>
  <si>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</si>
  <si>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</si>
  <si>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</si>
  <si>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</si>
  <si>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</si>
  <si>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</si>
  <si>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</si>
  <si>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</si>
  <si>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</si>
  <si>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</si>
  <si>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</si>
  <si>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</si>
  <si>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</si>
  <si>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</si>
  <si>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</si>
  <si>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</si>
  <si>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</si>
  <si>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</si>
  <si>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</si>
  <si>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</si>
  <si>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</si>
  <si>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</si>
  <si>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</si>
  <si>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</si>
  <si>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</si>
  <si>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</si>
  <si>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</si>
  <si>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</si>
  <si>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</si>
  <si>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</si>
  <si>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</si>
  <si>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</si>
  <si>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</si>
  <si>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</si>
  <si>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</si>
  <si>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</si>
  <si>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</si>
  <si>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</si>
  <si>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</si>
  <si>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</si>
  <si>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</si>
  <si>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</si>
  <si>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</si>
  <si>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</si>
  <si>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</si>
  <si>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</si>
  <si>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</si>
  <si>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</si>
  <si>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</si>
  <si>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</si>
  <si>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</si>
  <si>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</si>
  <si>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</si>
  <si>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</si>
  <si>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</si>
  <si>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</si>
  <si>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</si>
  <si>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</si>
  <si>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</si>
  <si>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</si>
  <si>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</si>
  <si>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</si>
  <si>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</si>
  <si>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</si>
  <si>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</si>
  <si>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</si>
  <si>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</si>
  <si>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</si>
  <si>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</si>
  <si>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</si>
  <si>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</si>
  <si>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</si>
  <si>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</si>
  <si>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</si>
  <si>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</si>
  <si>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</si>
  <si>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</si>
  <si>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</si>
  <si>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</si>
  <si>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</si>
  <si>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</si>
  <si>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</si>
  <si>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</si>
  <si>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</si>
  <si>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</si>
  <si>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</si>
  <si>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</si>
  <si>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</si>
  <si>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</si>
  <si>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</si>
  <si>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</si>
  <si>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</si>
  <si>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</si>
  <si>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</si>
  <si>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</si>
  <si>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</si>
  <si>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</si>
  <si>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</si>
  <si>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</si>
  <si>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</si>
  <si>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</si>
  <si>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</si>
  <si>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</si>
  <si>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</si>
  <si>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</si>
  <si>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</si>
  <si>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</si>
  <si>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</si>
  <si>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</si>
  <si>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</si>
  <si>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</si>
  <si>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</si>
  <si>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</si>
  <si>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</si>
  <si>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</si>
  <si>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</si>
  <si>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</si>
  <si>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</si>
  <si>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</si>
  <si>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</si>
  <si>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</si>
  <si>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</si>
  <si>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</si>
  <si>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</si>
  <si>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</si>
  <si>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</si>
  <si>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</si>
  <si>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</si>
  <si>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</si>
  <si>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</si>
  <si>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</si>
  <si>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</si>
  <si>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</si>
  <si>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</si>
  <si>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</si>
  <si>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</si>
  <si>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</si>
  <si>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</si>
  <si>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</si>
  <si>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</si>
  <si>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</si>
  <si>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</si>
  <si>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</si>
  <si>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</si>
  <si>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</si>
  <si>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</si>
  <si>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</si>
  <si>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</si>
  <si>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</si>
  <si>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</si>
  <si>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</si>
  <si>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</si>
  <si>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</si>
  <si>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</si>
  <si>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</si>
  <si>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</si>
  <si>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</si>
  <si>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</si>
  <si>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</si>
  <si>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</si>
  <si>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</si>
  <si>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</si>
  <si>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</si>
  <si>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</si>
  <si>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</si>
  <si>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</si>
  <si>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</si>
  <si>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</si>
  <si>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</si>
  <si>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</si>
  <si>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</si>
  <si>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</si>
  <si>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</si>
  <si>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</si>
  <si>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</si>
  <si>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</si>
  <si>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</si>
  <si>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</si>
  <si>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</si>
  <si>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</si>
  <si>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</si>
  <si>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</si>
  <si>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</si>
  <si>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</si>
  <si>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</si>
  <si>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</si>
  <si>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</si>
  <si>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</si>
  <si>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</si>
  <si>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</si>
  <si>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</si>
  <si>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</si>
  <si>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</si>
  <si>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</si>
  <si>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</si>
  <si>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</si>
  <si>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</si>
  <si>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</si>
  <si>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</si>
  <si>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</si>
  <si>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</si>
  <si>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</si>
  <si>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</si>
  <si>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</si>
  <si>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</si>
  <si>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</si>
  <si>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</si>
  <si>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</si>
  <si>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</si>
  <si>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</si>
  <si>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</si>
  <si>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</si>
  <si>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</si>
  <si>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</si>
  <si>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</si>
  <si>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</si>
  <si>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</si>
  <si>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</si>
  <si>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</si>
  <si>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</si>
  <si>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</si>
  <si>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</si>
  <si>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</si>
  <si>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</si>
  <si>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</si>
  <si>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</si>
  <si>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</si>
  <si>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</si>
  <si>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</si>
  <si>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</si>
  <si>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</si>
  <si>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</si>
  <si>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</si>
  <si>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</si>
  <si>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</si>
  <si>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</si>
  <si>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</si>
  <si>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</si>
  <si>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</si>
  <si>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</si>
  <si>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</si>
  <si>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</si>
  <si>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</si>
  <si>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</si>
  <si>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</si>
  <si>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</si>
  <si>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</si>
  <si>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</si>
  <si>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</si>
  <si>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</si>
  <si>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</si>
  <si>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</si>
  <si>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</si>
  <si>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</si>
  <si>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</si>
  <si>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</si>
  <si>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</si>
  <si>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</si>
  <si>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</si>
  <si>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</si>
  <si>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</si>
  <si>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</si>
  <si>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</si>
  <si>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</si>
  <si>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</si>
  <si>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</si>
  <si>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</si>
  <si>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</si>
  <si>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</si>
  <si>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</si>
  <si>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</si>
  <si>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</si>
  <si>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</si>
  <si>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</si>
  <si>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</si>
  <si>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</si>
  <si>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</si>
  <si>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</si>
  <si>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</si>
  <si>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</si>
  <si>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</si>
  <si>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</si>
  <si>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</si>
  <si>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</si>
  <si>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</si>
  <si>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</si>
  <si>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</si>
  <si>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</si>
  <si>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</si>
  <si>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</si>
  <si>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</si>
  <si>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</si>
  <si>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</si>
  <si>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</si>
  <si>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</si>
  <si>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</si>
  <si>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</si>
  <si>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</si>
  <si>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</si>
  <si>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</si>
  <si>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</si>
  <si>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</si>
  <si>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</si>
  <si>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</si>
  <si>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</si>
  <si>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</si>
  <si>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</si>
  <si>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</si>
  <si>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</si>
  <si>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</si>
  <si>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</si>
  <si>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</si>
  <si>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</si>
  <si>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</si>
  <si>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</si>
  <si>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</si>
  <si>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</si>
  <si>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</si>
  <si>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</si>
  <si>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</si>
  <si>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</si>
  <si>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</si>
  <si>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</si>
  <si>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</si>
  <si>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</si>
  <si>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</si>
  <si>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</si>
  <si>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</si>
  <si>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</si>
  <si>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</si>
  <si>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</si>
  <si>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</si>
  <si>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</si>
  <si>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</si>
  <si>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</si>
  <si>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</si>
  <si>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</si>
  <si>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</si>
  <si>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</si>
  <si>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</si>
  <si>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</si>
  <si>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</si>
  <si>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</si>
  <si>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</si>
  <si>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</si>
  <si>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</si>
  <si>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</si>
  <si>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</si>
  <si>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</si>
  <si>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</si>
  <si>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</si>
  <si>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</si>
  <si>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</si>
  <si>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</si>
  <si>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</si>
  <si>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</si>
  <si>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</si>
  <si>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</si>
  <si>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</si>
  <si>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</si>
  <si>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</si>
  <si>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</si>
  <si>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</si>
  <si>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</si>
  <si>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</si>
  <si>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</si>
  <si>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</si>
  <si>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</si>
  <si>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</si>
  <si>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</si>
  <si>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</si>
  <si>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</si>
  <si>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</si>
  <si>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</si>
  <si>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</si>
  <si>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</si>
  <si>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</si>
  <si>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</si>
  <si>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</si>
  <si>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</si>
  <si>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</si>
  <si>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</si>
  <si>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</si>
  <si>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</si>
  <si>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</si>
  <si>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</si>
  <si>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</si>
  <si>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</si>
  <si>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</si>
  <si>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</si>
  <si>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</si>
  <si>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</si>
  <si>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</si>
  <si>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</si>
  <si>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</si>
  <si>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</si>
  <si>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</si>
  <si>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</si>
  <si>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</si>
  <si>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</si>
  <si>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</si>
  <si>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</si>
  <si>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</si>
  <si>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</si>
  <si>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</si>
  <si>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</si>
  <si>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</si>
  <si>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</si>
  <si>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</si>
  <si>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</si>
  <si>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</si>
  <si>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</si>
  <si>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</si>
  <si>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</si>
  <si>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</si>
  <si>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</si>
  <si>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</si>
  <si>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</si>
  <si>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</si>
  <si>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</si>
  <si>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</si>
  <si>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</si>
  <si>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</si>
  <si>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</si>
  <si>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</si>
  <si>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</si>
  <si>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</si>
  <si>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</si>
  <si>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</si>
  <si>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</si>
  <si>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</si>
  <si>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</si>
  <si>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</si>
  <si>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</si>
  <si>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</si>
  <si>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</si>
  <si>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</si>
  <si>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</si>
  <si>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</si>
  <si>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</si>
  <si>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</si>
  <si>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</si>
  <si>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</si>
  <si>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</si>
  <si>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</si>
  <si>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</si>
  <si>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</si>
  <si>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</si>
  <si>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</si>
  <si>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</si>
  <si>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</si>
  <si>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</si>
  <si>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</si>
  <si>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</si>
  <si>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</si>
  <si>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</si>
  <si>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</si>
  <si>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</si>
  <si>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</si>
  <si>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</si>
  <si>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</si>
  <si>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</si>
  <si>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</si>
  <si>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</si>
  <si>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</si>
  <si>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</si>
  <si>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</si>
  <si>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</si>
  <si>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</si>
  <si>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</si>
  <si>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</si>
  <si>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</si>
  <si>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</si>
  <si>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</si>
  <si>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</si>
  <si>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</si>
  <si>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</si>
  <si>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</si>
  <si>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</si>
  <si>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</si>
  <si>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</si>
  <si>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</si>
  <si>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</si>
  <si>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</si>
  <si>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</si>
  <si>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</si>
  <si>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</si>
  <si>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</si>
  <si>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</si>
  <si>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</si>
  <si>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</si>
  <si>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</si>
  <si>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</si>
  <si>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</si>
  <si>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</si>
  <si>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</si>
  <si>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</si>
  <si>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</si>
  <si>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</si>
  <si>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</si>
  <si>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</si>
  <si>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</si>
  <si>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</si>
  <si>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</si>
  <si>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</si>
  <si>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</si>
  <si>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</si>
  <si>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</si>
  <si>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</si>
  <si>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</si>
  <si>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</si>
  <si>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</si>
  <si>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</si>
  <si>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</si>
  <si>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</si>
  <si>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</si>
  <si>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</si>
  <si>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</si>
  <si>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</si>
  <si>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</si>
  <si>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</si>
  <si>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</si>
  <si>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</si>
  <si>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</si>
  <si>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</si>
  <si>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</si>
  <si>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</si>
  <si>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</si>
  <si>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</si>
  <si>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</si>
  <si>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</si>
  <si>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</si>
  <si>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</si>
  <si>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</si>
  <si>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</si>
  <si>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</si>
  <si>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</si>
  <si>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</si>
  <si>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</si>
  <si>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</si>
  <si>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</si>
  <si>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</si>
  <si>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</si>
  <si>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</si>
  <si>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</si>
  <si>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</si>
  <si>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</si>
  <si>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</si>
  <si>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</si>
  <si>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</si>
  <si>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</si>
  <si>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</si>
  <si>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</si>
  <si>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</si>
  <si>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</si>
  <si>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</si>
  <si>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</si>
  <si>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</si>
  <si>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</si>
  <si>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</si>
  <si>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</si>
  <si>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</si>
  <si>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</si>
  <si>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</si>
  <si>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</si>
  <si>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</si>
  <si>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</si>
  <si>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</si>
  <si>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</si>
  <si>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</si>
  <si>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</si>
  <si>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</si>
  <si>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</si>
  <si>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</si>
  <si>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</si>
  <si>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</si>
  <si>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</si>
  <si>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</si>
  <si>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</si>
  <si>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</si>
  <si>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</si>
  <si>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</si>
  <si>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</si>
  <si>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</si>
  <si>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</si>
  <si>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</si>
  <si>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</si>
  <si>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</si>
  <si>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</si>
  <si>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</si>
  <si>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</si>
  <si>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</si>
  <si>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</si>
  <si>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</si>
  <si>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</si>
  <si>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</si>
  <si>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</si>
  <si>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</si>
  <si>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</si>
  <si>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</si>
  <si>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</si>
  <si>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</si>
  <si>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</si>
  <si>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</si>
  <si>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</si>
  <si>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</si>
  <si>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</si>
  <si>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</si>
  <si>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</si>
  <si>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</si>
  <si>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</si>
  <si>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</si>
  <si>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</si>
  <si>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</si>
  <si>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</si>
  <si>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</si>
  <si>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</si>
  <si>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</si>
  <si>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</si>
  <si>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</si>
  <si>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</si>
  <si>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</si>
  <si>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</si>
  <si>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</si>
  <si>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</si>
  <si>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</si>
  <si>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</si>
  <si>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</si>
  <si>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</si>
  <si>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</si>
  <si>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</si>
  <si>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</si>
  <si>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</si>
  <si>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</si>
  <si>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</si>
  <si>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</si>
  <si>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</si>
  <si>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</si>
  <si>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</si>
  <si>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</si>
  <si>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</si>
  <si>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</si>
  <si>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</si>
  <si>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</si>
  <si>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</si>
  <si>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</si>
  <si>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</si>
  <si>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</si>
  <si>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</si>
  <si>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</si>
  <si>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</si>
  <si>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</si>
  <si>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</si>
  <si>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</si>
  <si>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</si>
  <si>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</si>
  <si>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</si>
  <si>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</si>
  <si>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</si>
  <si>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</si>
  <si>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</si>
  <si>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</si>
  <si>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</si>
  <si>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</si>
  <si>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</si>
  <si>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</si>
  <si>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</si>
  <si>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</si>
  <si>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</si>
  <si>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</si>
  <si>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</si>
  <si>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</si>
  <si>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</si>
  <si>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</si>
  <si>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</si>
  <si>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</si>
  <si>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</si>
  <si>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</si>
  <si>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</si>
  <si>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</si>
  <si>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</si>
  <si>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</si>
  <si>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</si>
  <si>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</si>
  <si>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</si>
  <si>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</si>
  <si>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</si>
  <si>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</si>
  <si>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</si>
  <si>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</si>
  <si>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</si>
  <si>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</si>
  <si>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</si>
  <si>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</si>
  <si>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</si>
  <si>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</si>
  <si>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</si>
  <si>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</si>
  <si>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</si>
  <si>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</si>
  <si>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</si>
  <si>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</si>
  <si>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</si>
  <si>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</si>
  <si>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</si>
  <si>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</si>
  <si>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</si>
  <si>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</si>
  <si>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</si>
  <si>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</si>
  <si>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</si>
  <si>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</si>
  <si>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</si>
  <si>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</si>
  <si>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</si>
  <si>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</si>
  <si>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</si>
  <si>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</si>
  <si>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</si>
  <si>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</si>
  <si>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</si>
  <si>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</si>
  <si>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</si>
  <si>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</si>
  <si>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</si>
  <si>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</si>
  <si>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</si>
  <si>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</si>
  <si>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</si>
  <si>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</si>
  <si>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</si>
  <si>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</si>
  <si>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</si>
  <si>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</si>
  <si>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</si>
  <si>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</si>
  <si>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</si>
  <si>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</si>
  <si>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</si>
  <si>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</si>
  <si>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</si>
  <si>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</si>
  <si>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</si>
  <si>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</si>
  <si>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</si>
  <si>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</si>
  <si>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</si>
  <si>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</si>
  <si>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</si>
  <si>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</si>
  <si>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</si>
  <si>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</si>
  <si>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</si>
  <si>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</si>
  <si>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</si>
  <si>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</si>
  <si>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</si>
  <si>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</si>
  <si>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</si>
  <si>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</si>
  <si>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</si>
  <si>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</si>
  <si>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</si>
  <si>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</si>
  <si>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</si>
  <si>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</si>
  <si>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</si>
  <si>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</si>
  <si>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</si>
  <si>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</si>
  <si>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</si>
  <si>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</si>
  <si>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</si>
  <si>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</si>
  <si>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</si>
  <si>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</si>
  <si>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</si>
  <si>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</si>
  <si>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</si>
  <si>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</si>
  <si>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</si>
  <si>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</si>
  <si>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</si>
  <si>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</si>
  <si>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</si>
  <si>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</si>
  <si>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</si>
  <si>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</si>
  <si>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</si>
  <si>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</si>
  <si>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</si>
  <si>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</si>
  <si>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</si>
  <si>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</si>
  <si>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</si>
  <si>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</si>
  <si>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</si>
  <si>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</si>
  <si>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</si>
  <si>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</si>
  <si>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</si>
  <si>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</si>
  <si>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</si>
  <si>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</si>
  <si>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</si>
  <si>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</si>
  <si>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</si>
  <si>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</si>
  <si>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</si>
  <si>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</si>
  <si>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</si>
  <si>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</si>
  <si>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</si>
  <si>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</si>
  <si>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</si>
  <si>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</si>
  <si>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</si>
  <si>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</si>
  <si>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</si>
  <si>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</si>
  <si>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</si>
  <si>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</si>
  <si>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</si>
  <si>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</si>
  <si>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</si>
  <si>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</si>
  <si>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</si>
  <si>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</si>
  <si>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</si>
  <si>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</si>
  <si>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</si>
  <si>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</si>
  <si>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</si>
  <si>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</si>
  <si>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</si>
  <si>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</si>
  <si>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</si>
  <si>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</si>
  <si>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</si>
  <si>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</si>
  <si>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</si>
  <si>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</si>
  <si>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</si>
  <si>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</si>
  <si>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</si>
  <si>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</si>
  <si>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</si>
  <si>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</si>
  <si>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</si>
  <si>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</si>
  <si>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</si>
  <si>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</si>
  <si>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</si>
  <si>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</si>
  <si>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</si>
  <si>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</si>
  <si>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</si>
  <si>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</si>
  <si>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</si>
  <si>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</si>
  <si>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</si>
  <si>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</si>
  <si>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</si>
  <si>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</si>
  <si>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</si>
  <si>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</si>
  <si>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</si>
  <si>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</si>
  <si>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</si>
  <si>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</si>
  <si>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</si>
  <si>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</si>
  <si>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</si>
  <si>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</si>
  <si>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</si>
  <si>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</si>
  <si>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</si>
  <si>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</si>
  <si>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</si>
  <si>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</si>
  <si>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</si>
  <si>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</si>
  <si>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</si>
  <si>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</si>
  <si>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</si>
  <si>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</si>
  <si>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</si>
  <si>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</si>
  <si>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</si>
  <si>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</si>
  <si>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</si>
  <si>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</si>
  <si>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</si>
  <si>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</si>
  <si>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</si>
  <si>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</si>
  <si>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</si>
  <si>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</si>
  <si>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</si>
  <si>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</si>
  <si>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</si>
  <si>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</si>
  <si>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</si>
  <si>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</si>
  <si>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</si>
  <si>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</si>
  <si>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</si>
  <si>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</si>
  <si>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</si>
  <si>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</si>
  <si>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</si>
  <si>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</si>
  <si>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</si>
  <si>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</si>
  <si>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</si>
  <si>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</si>
  <si>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</si>
  <si>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</si>
  <si>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</si>
  <si>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</si>
  <si>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</si>
  <si>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</si>
  <si>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</si>
  <si>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</si>
  <si>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</si>
  <si>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</si>
  <si>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</si>
  <si>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</si>
  <si>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</si>
  <si>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</si>
  <si>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</si>
  <si>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</si>
  <si>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</si>
  <si>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</si>
  <si>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</si>
  <si>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</si>
  <si>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</si>
  <si>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</si>
  <si>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</si>
  <si>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</si>
  <si>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</si>
  <si>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</si>
  <si>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</si>
  <si>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</si>
  <si>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</si>
  <si>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</si>
  <si>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</si>
  <si>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</si>
  <si>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</si>
  <si>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</si>
  <si>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</si>
  <si>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</si>
  <si>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</si>
  <si>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</si>
  <si>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</si>
  <si>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</si>
  <si>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</si>
  <si>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</si>
  <si>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</si>
  <si>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</si>
  <si>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</si>
  <si>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</si>
  <si>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</si>
  <si>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</si>
  <si>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</si>
  <si>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</si>
  <si>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</si>
  <si>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</si>
  <si>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</si>
  <si>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</si>
  <si>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</si>
  <si>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</si>
  <si>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</si>
  <si>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</si>
  <si>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</si>
  <si>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</si>
  <si>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</si>
  <si>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</si>
  <si>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</si>
  <si>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</si>
  <si>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</si>
  <si>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</si>
  <si>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</si>
  <si>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</si>
  <si>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</si>
  <si>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</si>
  <si>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</si>
  <si>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</si>
  <si>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</si>
  <si>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</si>
  <si>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</si>
  <si>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</si>
  <si>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</si>
  <si>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</si>
  <si>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</si>
  <si>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</si>
  <si>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</si>
  <si>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</si>
  <si>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</si>
  <si>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</si>
  <si>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</si>
  <si>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</si>
  <si>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</si>
  <si>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</si>
  <si>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</si>
  <si>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</si>
  <si>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</si>
  <si>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</si>
  <si>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</si>
  <si>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</si>
  <si>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</si>
  <si>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</si>
  <si>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</si>
  <si>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</si>
  <si>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</si>
  <si>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</si>
  <si>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</si>
  <si>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</si>
  <si>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</si>
  <si>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</si>
  <si>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</si>
  <si>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</si>
  <si>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</si>
  <si>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</si>
  <si>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</si>
  <si>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</si>
  <si>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</si>
  <si>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</si>
  <si>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</si>
  <si>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</si>
  <si>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</si>
  <si>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</si>
  <si>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</si>
  <si>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</si>
  <si>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</si>
  <si>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</si>
  <si>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</si>
  <si>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</si>
  <si>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</si>
  <si>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</si>
  <si>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</si>
  <si>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</si>
  <si>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</si>
  <si>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</si>
  <si>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</si>
  <si>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</si>
  <si>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</si>
  <si>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</si>
  <si>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</si>
  <si>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</si>
  <si>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</si>
  <si>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</si>
  <si>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</si>
  <si>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</si>
  <si>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</si>
  <si>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</si>
  <si>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</si>
  <si>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</si>
  <si>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</si>
  <si>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</si>
  <si>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</si>
  <si>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</si>
  <si>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</si>
  <si>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</si>
  <si>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</si>
  <si>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</si>
  <si>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</si>
  <si>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</si>
  <si>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</si>
  <si>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</si>
  <si>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</si>
  <si>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</si>
  <si>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</si>
  <si>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</si>
  <si>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</si>
  <si>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</si>
  <si>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</si>
  <si>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</si>
  <si>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</si>
  <si>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</si>
  <si>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</si>
  <si>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</si>
  <si>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</si>
  <si>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</si>
  <si>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</si>
  <si>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</si>
  <si>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</si>
  <si>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</si>
  <si>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</si>
  <si>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</si>
  <si>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</si>
  <si>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</si>
  <si>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</si>
  <si>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</si>
  <si>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</si>
  <si>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</si>
  <si>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</si>
  <si>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</si>
  <si>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</si>
  <si>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</si>
  <si>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</si>
  <si>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</si>
  <si>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</si>
  <si>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</si>
  <si>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</si>
  <si>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</si>
  <si>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</si>
  <si>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</si>
  <si>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</si>
  <si>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</si>
  <si>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</si>
  <si>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</si>
  <si>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</si>
  <si>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</si>
  <si>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</si>
  <si>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</si>
  <si>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</si>
  <si>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</si>
  <si>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</si>
  <si>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</si>
  <si>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</si>
  <si>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</si>
  <si>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</si>
  <si>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</si>
  <si>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</si>
  <si>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</si>
  <si>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</si>
  <si>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</si>
  <si>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</si>
  <si>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</si>
  <si>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</si>
  <si>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</si>
  <si>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</si>
  <si>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</si>
  <si>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</si>
  <si>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</si>
  <si>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</si>
  <si>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</si>
  <si>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</si>
  <si>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</si>
  <si>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</si>
  <si>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</si>
  <si>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</si>
  <si>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</si>
  <si>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</si>
  <si>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</si>
  <si>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</si>
  <si>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</si>
  <si>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</si>
  <si>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</si>
  <si>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</si>
  <si>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</si>
  <si>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</si>
  <si>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</si>
  <si>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</si>
  <si>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</si>
  <si>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</si>
  <si>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</si>
  <si>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</si>
  <si>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</si>
  <si>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</si>
  <si>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</si>
  <si>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</si>
  <si>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</si>
  <si>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</si>
  <si>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</si>
  <si>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</si>
  <si>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</si>
  <si>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</si>
  <si>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</si>
  <si>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</si>
  <si>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</si>
  <si>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</si>
  <si>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</si>
  <si>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</si>
  <si>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</si>
  <si>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</si>
  <si>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</si>
  <si>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</si>
  <si>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</si>
  <si>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</si>
  <si>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</si>
  <si>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</si>
  <si>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</si>
  <si>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</si>
  <si>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</si>
  <si>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</si>
  <si>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</si>
  <si>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</si>
  <si>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</si>
  <si>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</si>
  <si>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</si>
  <si>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</si>
  <si>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</si>
  <si>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</si>
  <si>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</si>
  <si>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</si>
  <si>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</si>
  <si>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</si>
  <si>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</si>
  <si>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</si>
  <si>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</si>
  <si>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</si>
  <si>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</si>
  <si>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</si>
  <si>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</si>
  <si>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</si>
  <si>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</si>
  <si>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</si>
  <si>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</si>
  <si>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</si>
  <si>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</si>
  <si>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</si>
  <si>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</si>
  <si>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</si>
  <si>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</si>
  <si>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</si>
  <si>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</si>
  <si>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</si>
  <si>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</si>
  <si>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</si>
  <si>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</si>
  <si>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</si>
  <si>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</si>
  <si>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</si>
  <si>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</si>
  <si>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</si>
  <si>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</si>
  <si>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</si>
  <si>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</si>
  <si>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</si>
  <si>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</si>
  <si>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</si>
  <si>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</si>
  <si>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</si>
  <si>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</si>
  <si>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</si>
  <si>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</si>
  <si>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</si>
  <si>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</si>
  <si>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</si>
  <si>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</si>
  <si>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</si>
  <si>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</si>
  <si>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</si>
  <si>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</si>
  <si>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</si>
  <si>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</si>
  <si>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</si>
  <si>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</si>
  <si>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</si>
  <si>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</si>
  <si>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</si>
  <si>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</si>
  <si>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</si>
  <si>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</si>
  <si>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</si>
  <si>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</si>
  <si>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</si>
  <si>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</si>
  <si>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</si>
  <si>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</si>
  <si>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</si>
  <si>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</si>
  <si>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</si>
  <si>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</si>
  <si>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</si>
  <si>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</si>
  <si>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</si>
  <si>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</si>
  <si>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</si>
  <si>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</si>
  <si>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</si>
  <si>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</si>
  <si>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</si>
  <si>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</si>
  <si>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</si>
  <si>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</si>
  <si>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</si>
  <si>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</si>
  <si>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</si>
  <si>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</si>
  <si>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</si>
  <si>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</si>
  <si>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</si>
  <si>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</si>
  <si>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</si>
  <si>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</si>
  <si>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</si>
  <si>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</si>
  <si>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</si>
  <si>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</si>
  <si>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</si>
  <si>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</si>
  <si>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</si>
  <si>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</si>
  <si>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</si>
  <si>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</si>
  <si>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</si>
  <si>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</si>
  <si>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</si>
  <si>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</si>
  <si>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</si>
  <si>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</si>
  <si>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</si>
  <si>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</si>
  <si>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</si>
  <si>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</si>
  <si>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</si>
  <si>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</si>
  <si>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</si>
  <si>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</si>
  <si>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</si>
  <si>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</si>
  <si>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</si>
  <si>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</si>
  <si>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</si>
  <si>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</si>
  <si>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</si>
  <si>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</si>
  <si>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</si>
  <si>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</si>
  <si>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</si>
  <si>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</si>
  <si>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</si>
  <si>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</si>
  <si>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</si>
  <si>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</si>
  <si>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</si>
  <si>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</si>
  <si>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</si>
  <si>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</si>
  <si>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</si>
  <si>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</si>
  <si>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</si>
  <si>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</si>
  <si>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</si>
  <si>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</si>
  <si>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</si>
  <si>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</si>
  <si>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</si>
  <si>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</si>
  <si>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</si>
  <si>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</si>
  <si>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</si>
  <si>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</si>
  <si>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</si>
  <si>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</si>
  <si>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</si>
  <si>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</si>
  <si>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</si>
  <si>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</si>
  <si>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</si>
  <si>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</si>
  <si>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</si>
  <si>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</si>
  <si>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</si>
  <si>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</si>
  <si>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</si>
  <si>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</si>
  <si>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</si>
  <si>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</si>
  <si>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</si>
  <si>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</si>
  <si>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</si>
  <si>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</si>
  <si>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</si>
  <si>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</si>
  <si>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</si>
  <si>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</si>
  <si>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</si>
  <si>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</si>
  <si>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</si>
  <si>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</si>
  <si>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</si>
  <si>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</si>
  <si>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</si>
  <si>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</si>
  <si>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</si>
  <si>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</si>
  <si>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</si>
  <si>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</si>
  <si>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</si>
  <si>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</si>
  <si>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</si>
  <si>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</si>
  <si>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</si>
  <si>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</si>
  <si>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</si>
  <si>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</si>
  <si>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</si>
  <si>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</si>
  <si>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</si>
  <si>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</si>
  <si>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</si>
  <si>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</si>
  <si>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</si>
  <si>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</si>
  <si>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</si>
  <si>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</si>
  <si>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</si>
  <si>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</si>
  <si>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</si>
  <si>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</si>
  <si>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</si>
  <si>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</si>
  <si>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</si>
  <si>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</si>
  <si>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</si>
  <si>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</si>
  <si>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</si>
  <si>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</si>
  <si>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</si>
  <si>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</si>
  <si>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</si>
  <si>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</si>
  <si>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</si>
  <si>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</si>
  <si>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</si>
  <si>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</si>
  <si>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</si>
  <si>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</si>
  <si>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</si>
  <si>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</si>
  <si>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</si>
  <si>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</si>
  <si>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</si>
  <si>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</si>
  <si>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</si>
  <si>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</si>
  <si>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</si>
  <si>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</si>
  <si>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</si>
  <si>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</si>
  <si>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</si>
  <si>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</si>
  <si>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</si>
  <si>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</si>
  <si>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</si>
  <si>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</si>
  <si>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</si>
  <si>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</si>
  <si>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</si>
  <si>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</si>
  <si>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</si>
  <si>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</si>
  <si>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</si>
  <si>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</si>
  <si>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</si>
  <si>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</si>
  <si>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</si>
  <si>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</si>
  <si>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</si>
  <si>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</si>
  <si>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</si>
  <si>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</si>
  <si>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</si>
  <si>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</si>
  <si>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</si>
  <si>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</si>
  <si>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</si>
  <si>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</si>
  <si>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</si>
  <si>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</si>
  <si>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</si>
  <si>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</si>
  <si>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</si>
  <si>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</si>
  <si>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</si>
  <si>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</si>
  <si>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</si>
  <si>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</si>
  <si>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</si>
  <si>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</si>
  <si>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</si>
  <si>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</si>
  <si>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</si>
  <si>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</si>
  <si>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</si>
  <si>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</si>
  <si>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</si>
  <si>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</si>
  <si>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</si>
  <si>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</si>
  <si>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</si>
  <si>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</si>
  <si>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</si>
  <si>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</si>
  <si>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</si>
  <si>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</si>
  <si>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</si>
  <si>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</si>
  <si>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</si>
  <si>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</si>
  <si>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</si>
  <si>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</si>
  <si>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</si>
  <si>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</si>
  <si>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</si>
  <si>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</si>
  <si>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</si>
  <si>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</si>
  <si>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</si>
  <si>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</si>
  <si>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</si>
  <si>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</si>
  <si>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</si>
  <si>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</si>
  <si>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</si>
  <si>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</si>
  <si>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</si>
  <si>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</si>
  <si>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</si>
  <si>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</si>
  <si>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</si>
  <si>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</si>
  <si>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</si>
  <si>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</si>
  <si>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</si>
  <si>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</si>
  <si>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</si>
  <si>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</si>
  <si>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</si>
  <si>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</si>
  <si>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</si>
  <si>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</si>
  <si>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</si>
  <si>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</si>
  <si>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</si>
  <si>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</si>
  <si>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</si>
  <si>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</si>
  <si>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</si>
  <si>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</si>
  <si>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</si>
  <si>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</si>
  <si>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</si>
  <si>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</si>
  <si>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</si>
  <si>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</si>
  <si>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</si>
  <si>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</si>
  <si>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</si>
  <si>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</si>
  <si>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</si>
  <si>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</si>
  <si>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</si>
  <si>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</si>
  <si>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</si>
  <si>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</si>
  <si>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</si>
  <si>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</si>
  <si>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</si>
  <si>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</si>
  <si>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</si>
  <si>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</si>
  <si>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</si>
  <si>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</si>
  <si>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</si>
  <si>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</si>
  <si>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</si>
  <si>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</si>
  <si>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</si>
  <si>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</si>
  <si>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</si>
  <si>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</si>
  <si>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</si>
  <si>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</si>
  <si>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</si>
  <si>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</si>
  <si>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</si>
  <si>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</si>
  <si>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</si>
  <si>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</si>
  <si>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</si>
  <si>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</si>
  <si>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</si>
  <si>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</si>
  <si>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</si>
  <si>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</si>
  <si>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</si>
  <si>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</si>
  <si>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</si>
  <si>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</si>
  <si>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</si>
  <si>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</si>
  <si>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</si>
  <si>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</si>
  <si>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</si>
  <si>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</si>
  <si>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</si>
  <si>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</si>
  <si>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</si>
  <si>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</si>
  <si>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</si>
  <si>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</si>
  <si>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</si>
  <si>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</si>
  <si>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</si>
  <si>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</si>
  <si>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</si>
  <si>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</si>
  <si>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</si>
  <si>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</si>
  <si>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</si>
  <si>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</si>
  <si>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</si>
  <si>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</si>
  <si>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</si>
  <si>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</si>
  <si>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</si>
  <si>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</si>
  <si>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</si>
  <si>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</si>
  <si>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</si>
  <si>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</si>
  <si>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</si>
  <si>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</si>
  <si>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</si>
  <si>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</si>
  <si>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</si>
  <si>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</si>
  <si>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</si>
  <si>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</si>
  <si>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</si>
  <si>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</si>
  <si>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</si>
  <si>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</si>
  <si>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</si>
  <si>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</si>
  <si>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</si>
  <si>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</si>
  <si>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</si>
  <si>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</si>
  <si>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</si>
  <si>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</si>
  <si>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</si>
  <si>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</si>
  <si>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</si>
  <si>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</si>
  <si>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</si>
  <si>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</si>
  <si>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</si>
  <si>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</si>
  <si>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</si>
  <si>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</si>
  <si>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</si>
  <si>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</si>
  <si>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</si>
  <si>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</si>
  <si>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</si>
  <si>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</si>
  <si>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</si>
  <si>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</si>
  <si>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</si>
  <si>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</si>
  <si>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</si>
  <si>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</si>
  <si>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</si>
  <si>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</si>
  <si>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</si>
  <si>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</si>
  <si>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</si>
  <si>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</si>
  <si>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</si>
  <si>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</si>
  <si>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</si>
  <si>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</si>
  <si>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</si>
  <si>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</si>
  <si>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</si>
  <si>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</si>
  <si>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</si>
  <si>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</si>
  <si>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</si>
  <si>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</si>
  <si>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</si>
  <si>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</si>
  <si>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</si>
  <si>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</si>
  <si>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</si>
  <si>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</si>
  <si>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</si>
  <si>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</si>
  <si>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</si>
  <si>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</si>
  <si>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</si>
  <si>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</si>
  <si>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</si>
  <si>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</si>
  <si>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</si>
  <si>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</si>
  <si>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</si>
  <si>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</si>
  <si>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</si>
  <si>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</si>
  <si>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</si>
  <si>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</si>
  <si>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</si>
  <si>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</si>
  <si>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</si>
  <si>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</si>
  <si>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</si>
  <si>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</si>
  <si>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</si>
  <si>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</si>
  <si>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</si>
  <si>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</si>
  <si>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</si>
  <si>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</si>
  <si>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</si>
  <si>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</si>
  <si>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</si>
  <si>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</si>
  <si>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</si>
  <si>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</si>
  <si>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</si>
  <si>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</si>
  <si>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</si>
  <si>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</si>
  <si>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</si>
  <si>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</si>
  <si>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</si>
  <si>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</si>
  <si>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</si>
  <si>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</si>
  <si>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</si>
  <si>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</si>
  <si>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</si>
  <si>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</si>
  <si>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</si>
  <si>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</si>
  <si>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</si>
  <si>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</si>
  <si>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</si>
  <si>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</si>
  <si>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</si>
  <si>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</si>
  <si>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</si>
  <si>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</si>
  <si>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</si>
  <si>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</si>
  <si>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</si>
  <si>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</si>
  <si>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</si>
  <si>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</si>
  <si>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</si>
  <si>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</si>
  <si>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</si>
  <si>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</si>
  <si>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</si>
  <si>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</si>
  <si>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</si>
  <si>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</si>
  <si>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</si>
  <si>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</si>
  <si>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</si>
  <si>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</si>
  <si>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</si>
  <si>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</si>
  <si>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</si>
  <si>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</si>
  <si>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</si>
  <si>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</si>
  <si>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</si>
  <si>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</si>
  <si>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</si>
  <si>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</si>
  <si>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</si>
  <si>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</si>
  <si>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</si>
  <si>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</si>
  <si>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</si>
  <si>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</si>
  <si>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</si>
  <si>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</si>
  <si>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</si>
  <si>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</si>
  <si>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</si>
  <si>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</si>
  <si>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</si>
  <si>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</si>
  <si>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</si>
  <si>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</si>
  <si>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</si>
  <si>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</si>
  <si>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</si>
  <si>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</si>
  <si>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</si>
  <si>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</si>
  <si>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</si>
  <si>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</si>
  <si>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</si>
  <si>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</si>
  <si>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</si>
  <si>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</si>
  <si>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</si>
  <si>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</si>
  <si>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</si>
  <si>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</si>
  <si>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</si>
  <si>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</si>
  <si>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</si>
  <si>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</si>
  <si>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</si>
  <si>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</si>
  <si>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</si>
  <si>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</si>
  <si>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</si>
  <si>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</si>
  <si>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</si>
  <si>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</si>
  <si>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</si>
  <si>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</si>
  <si>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</si>
  <si>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</si>
  <si>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</si>
  <si>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</si>
  <si>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</si>
  <si>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</si>
  <si>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</si>
  <si>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</si>
  <si>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</si>
  <si>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</si>
  <si>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</si>
  <si>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</si>
  <si>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</si>
  <si>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</si>
  <si>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</si>
  <si>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</si>
  <si>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</si>
  <si>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</si>
  <si>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</si>
  <si>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</si>
  <si>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</si>
  <si>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</si>
  <si>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</si>
  <si>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</si>
  <si>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</si>
  <si>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</si>
  <si>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</si>
  <si>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</si>
  <si>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</si>
  <si>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</si>
  <si>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</si>
  <si>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</si>
  <si>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</si>
  <si>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</si>
  <si>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</si>
  <si>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</si>
  <si>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</si>
  <si>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</si>
  <si>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</si>
  <si>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</si>
  <si>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</si>
  <si>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</si>
  <si>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</si>
  <si>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</si>
  <si>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</si>
  <si>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</si>
  <si>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</si>
  <si>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</si>
  <si>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</si>
  <si>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</si>
  <si>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</si>
  <si>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</si>
  <si>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</si>
  <si>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</si>
  <si>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</si>
  <si>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</si>
  <si>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</si>
  <si>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</si>
  <si>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</si>
  <si>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</si>
  <si>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</si>
  <si>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</si>
  <si>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</si>
  <si>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</si>
  <si>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</si>
  <si>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</si>
  <si>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</si>
  <si>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</si>
  <si>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</si>
  <si>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</si>
  <si>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</si>
  <si>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</si>
  <si>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</si>
  <si>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</si>
  <si>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</si>
  <si>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</si>
  <si>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</si>
  <si>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</si>
  <si>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</si>
  <si>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</si>
  <si>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</si>
  <si>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</si>
  <si>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</si>
  <si>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</si>
  <si>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</si>
  <si>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</si>
  <si>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</si>
  <si>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</si>
  <si>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</si>
  <si>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</si>
  <si>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</si>
  <si>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</si>
  <si>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</si>
  <si>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</si>
  <si>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</si>
  <si>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</si>
  <si>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</si>
  <si>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</si>
  <si>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</si>
  <si>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</si>
  <si>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</si>
  <si>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</si>
  <si>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</si>
  <si>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</si>
  <si>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</si>
  <si>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</si>
  <si>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</si>
  <si>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</si>
  <si>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</si>
  <si>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</si>
  <si>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</si>
  <si>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</si>
  <si>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</si>
  <si>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</si>
  <si>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</si>
  <si>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</si>
  <si>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</si>
  <si>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</si>
  <si>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</si>
  <si>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</si>
  <si>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</si>
  <si>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</si>
  <si>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</si>
  <si>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</si>
  <si>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</si>
  <si>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</si>
  <si>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</si>
  <si>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</si>
  <si>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</si>
  <si>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</si>
  <si>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</si>
  <si>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</si>
  <si>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</si>
  <si>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</si>
  <si>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</si>
  <si>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</si>
  <si>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</si>
  <si>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</si>
  <si>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</si>
  <si>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</si>
  <si>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</si>
  <si>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</si>
  <si>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</si>
  <si>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</si>
  <si>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</si>
  <si>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</si>
  <si>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</si>
  <si>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</si>
  <si>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</si>
  <si>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</si>
  <si>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</si>
  <si>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</si>
  <si>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</si>
  <si>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</si>
  <si>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</si>
  <si>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</si>
  <si>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</si>
  <si>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</si>
  <si>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</si>
  <si>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</si>
  <si>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</si>
  <si>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</si>
  <si>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</si>
  <si>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</si>
  <si>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</si>
  <si>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</si>
  <si>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</si>
  <si>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</si>
  <si>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</si>
  <si>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</si>
  <si>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</si>
  <si>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</si>
  <si>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</si>
  <si>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</si>
  <si>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</si>
  <si>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</si>
  <si>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</si>
  <si>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</si>
  <si>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</si>
  <si>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</si>
  <si>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</si>
  <si>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</si>
  <si>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</si>
  <si>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</si>
  <si>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</si>
  <si>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</si>
  <si>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</si>
  <si>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</si>
  <si>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</si>
  <si>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</si>
  <si>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</si>
  <si>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</si>
  <si>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</si>
  <si>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</si>
  <si>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</si>
  <si>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</si>
  <si>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</si>
  <si>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</si>
  <si>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</si>
  <si>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</si>
  <si>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</si>
  <si>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</si>
  <si>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</si>
  <si>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</si>
  <si>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</si>
  <si>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</si>
  <si>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</si>
  <si>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</si>
  <si>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</si>
  <si>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</si>
  <si>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</si>
  <si>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</si>
  <si>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</si>
  <si>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</si>
  <si>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</si>
  <si>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</si>
  <si>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</si>
  <si>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</si>
  <si>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</si>
  <si>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</si>
  <si>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</si>
  <si>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</si>
  <si>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</si>
  <si>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</si>
  <si>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</si>
  <si>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</si>
  <si>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</si>
  <si>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</si>
  <si>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</si>
  <si>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</si>
  <si>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</si>
  <si>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</si>
  <si>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</si>
  <si>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</si>
  <si>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</si>
  <si>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</si>
  <si>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</si>
  <si>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</si>
  <si>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</si>
  <si>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</si>
  <si>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</si>
  <si>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</si>
  <si>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</si>
  <si>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</si>
  <si>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</si>
  <si>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</si>
  <si>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</si>
  <si>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</si>
  <si>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</si>
  <si>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</si>
  <si>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</si>
  <si>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</si>
  <si>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</si>
  <si>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</si>
  <si>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</si>
  <si>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</si>
  <si>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</si>
  <si>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</si>
  <si>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</si>
  <si>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</si>
  <si>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</si>
  <si>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</si>
  <si>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</si>
  <si>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</si>
  <si>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</si>
  <si>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</si>
  <si>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</si>
  <si>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</si>
  <si>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</si>
  <si>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</si>
  <si>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</si>
  <si>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</si>
  <si>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</si>
  <si>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</si>
  <si>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</si>
  <si>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</si>
  <si>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</si>
  <si>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</si>
  <si>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</si>
  <si>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</si>
  <si>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</si>
  <si>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</si>
  <si>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</si>
  <si>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</si>
  <si>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</si>
  <si>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</si>
  <si>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</si>
  <si>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</si>
  <si>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</si>
  <si>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</si>
  <si>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</si>
  <si>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</si>
  <si>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</si>
  <si>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</si>
  <si>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</si>
  <si>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</si>
  <si>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</si>
  <si>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</si>
  <si>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</si>
  <si>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</si>
  <si>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</si>
  <si>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</si>
  <si>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</si>
  <si>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</si>
  <si>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</si>
  <si>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</si>
  <si>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</si>
  <si>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</si>
  <si>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</si>
  <si>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</si>
  <si>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</si>
  <si>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</si>
  <si>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</si>
  <si>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</si>
  <si>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</si>
  <si>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</si>
  <si>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</si>
  <si>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</si>
  <si>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</si>
  <si>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</si>
  <si>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</si>
  <si>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</si>
  <si>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</si>
  <si>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</si>
  <si>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</si>
  <si>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</si>
  <si>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</si>
  <si>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</si>
  <si>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</si>
  <si>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</si>
  <si>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</si>
  <si>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</si>
  <si>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</si>
  <si>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</si>
  <si>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</si>
  <si>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</si>
  <si>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</si>
  <si>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</si>
  <si>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</si>
  <si>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</si>
  <si>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</si>
  <si>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</si>
  <si>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</si>
  <si>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</si>
  <si>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</si>
  <si>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</si>
  <si>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</si>
  <si>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</si>
  <si>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</si>
  <si>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</si>
  <si>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</si>
  <si>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</si>
  <si>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</si>
  <si>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</si>
  <si>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</si>
  <si>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</si>
  <si>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</si>
  <si>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</si>
  <si>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</si>
  <si>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</si>
  <si>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</si>
  <si>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</si>
  <si>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</si>
  <si>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</si>
  <si>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</si>
  <si>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</si>
  <si>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</si>
  <si>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</si>
  <si>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</si>
  <si>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</si>
  <si>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</si>
  <si>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</si>
  <si>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</si>
  <si>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</si>
  <si>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</si>
  <si>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</si>
  <si>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</si>
  <si>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</si>
  <si>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</si>
  <si>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</si>
  <si>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</si>
  <si>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</si>
  <si>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</si>
  <si>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</si>
  <si>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</si>
  <si>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</si>
  <si>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</si>
  <si>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</si>
  <si>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</si>
  <si>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</si>
  <si>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</si>
  <si>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</si>
  <si>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</si>
  <si>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</si>
  <si>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</si>
  <si>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</si>
  <si>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</si>
  <si>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</si>
  <si>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</si>
  <si>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</si>
  <si>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</si>
  <si>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</si>
  <si>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</si>
  <si>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</si>
  <si>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</si>
  <si>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</si>
  <si>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</si>
  <si>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</si>
  <si>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</si>
  <si>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</si>
  <si>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</si>
  <si>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</si>
  <si>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</si>
  <si>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</si>
  <si>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</si>
  <si>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</si>
  <si>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</si>
  <si>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</si>
  <si>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</si>
  <si>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</si>
  <si>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</si>
  <si>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</si>
  <si>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</si>
  <si>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</si>
  <si>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</si>
  <si>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</si>
  <si>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</si>
  <si>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</si>
  <si>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</si>
  <si>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</si>
  <si>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</si>
  <si>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</si>
  <si>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</si>
  <si>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</si>
  <si>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</si>
  <si>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</si>
  <si>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</si>
  <si>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</si>
  <si>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</si>
  <si>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</si>
  <si>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</si>
  <si>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</si>
  <si>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</si>
  <si>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</si>
  <si>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</si>
  <si>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</si>
  <si>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</si>
  <si>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</si>
  <si>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</si>
  <si>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</si>
  <si>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</si>
  <si>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</si>
  <si>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</si>
  <si>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</si>
  <si>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</si>
  <si>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</si>
  <si>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</si>
  <si>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</si>
  <si>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</si>
  <si>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</si>
  <si>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</si>
  <si>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</si>
  <si>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</si>
  <si>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</si>
  <si>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</si>
  <si>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</si>
  <si>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</si>
  <si>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</si>
  <si>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</si>
  <si>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</si>
  <si>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</si>
  <si>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</si>
  <si>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</si>
  <si>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</si>
  <si>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</si>
  <si>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</si>
  <si>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</si>
  <si>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</si>
  <si>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</si>
  <si>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</si>
  <si>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</si>
  <si>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</si>
  <si>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</si>
  <si>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</si>
  <si>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</si>
  <si>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</si>
  <si>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</si>
  <si>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</si>
  <si>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</si>
  <si>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</si>
  <si>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</si>
  <si>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</si>
  <si>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</si>
  <si>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</si>
  <si>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</si>
  <si>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</si>
  <si>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</si>
  <si>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</si>
  <si>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</si>
  <si>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</si>
  <si>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</si>
  <si>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</si>
  <si>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</si>
  <si>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</si>
  <si>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</si>
  <si>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</si>
  <si>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</si>
  <si>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</si>
  <si>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</si>
  <si>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</si>
  <si>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</si>
  <si>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</si>
  <si>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</si>
  <si>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</si>
  <si>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</si>
  <si>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</si>
  <si>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</si>
  <si>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</si>
  <si>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</si>
  <si>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</si>
  <si>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</si>
  <si>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</si>
  <si>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</si>
  <si>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</si>
  <si>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</si>
  <si>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</si>
  <si>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</si>
  <si>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</si>
  <si>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</si>
  <si>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</si>
  <si>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</si>
  <si>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</si>
  <si>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</si>
  <si>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</si>
  <si>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</si>
  <si>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</si>
  <si>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</si>
  <si>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</si>
  <si>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</si>
  <si>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</si>
  <si>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</si>
  <si>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</si>
  <si>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</si>
  <si>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</si>
  <si>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</si>
  <si>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</si>
  <si>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</si>
  <si>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</si>
  <si>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</si>
  <si>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</si>
  <si>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</si>
  <si>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</si>
  <si>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</si>
  <si>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</si>
  <si>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</si>
  <si>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</si>
  <si>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</si>
  <si>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</si>
  <si>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</si>
  <si>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</si>
  <si>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</si>
  <si>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</si>
  <si>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</si>
  <si>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</si>
  <si>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</si>
  <si>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</si>
  <si>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</si>
  <si>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</si>
  <si>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</si>
  <si>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</si>
  <si>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</si>
  <si>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</si>
  <si>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</si>
  <si>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</si>
  <si>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</si>
  <si>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</si>
  <si>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</si>
  <si>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</si>
  <si>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</si>
  <si>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</si>
  <si>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</si>
  <si>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</si>
  <si>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</si>
  <si>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</si>
  <si>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</si>
  <si>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</si>
  <si>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</si>
  <si>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</si>
  <si>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</si>
  <si>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</si>
  <si>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</si>
  <si>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</si>
  <si>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</si>
  <si>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</si>
  <si>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</si>
  <si>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</si>
  <si>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</si>
  <si>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</si>
  <si>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</si>
  <si>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</si>
  <si>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</si>
  <si>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</si>
  <si>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</si>
  <si>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</si>
  <si>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</si>
  <si>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</si>
  <si>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</si>
  <si>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</si>
  <si>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</si>
  <si>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</si>
  <si>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</si>
  <si>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</si>
  <si>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</si>
  <si>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</si>
  <si>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</si>
  <si>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</si>
  <si>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</si>
  <si>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</si>
  <si>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</si>
  <si>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</si>
  <si>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</si>
  <si>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</si>
  <si>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</si>
  <si>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</si>
  <si>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</si>
  <si>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</si>
  <si>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</si>
  <si>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</si>
  <si>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</si>
  <si>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</si>
  <si>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</si>
  <si>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</si>
  <si>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</si>
  <si>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</si>
  <si>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</si>
  <si>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</si>
  <si>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</si>
  <si>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</si>
  <si>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</si>
  <si>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</si>
  <si>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</si>
  <si>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</si>
  <si>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</si>
  <si>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</si>
  <si>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</si>
  <si>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</si>
  <si>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</si>
  <si>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</si>
  <si>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</si>
  <si>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</si>
  <si>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</si>
  <si>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</si>
  <si>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</si>
  <si>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</si>
  <si>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</si>
  <si>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</si>
  <si>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</si>
  <si>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</si>
  <si>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</si>
  <si>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</si>
  <si>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</si>
  <si>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</si>
  <si>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</si>
  <si>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</si>
  <si>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</si>
  <si>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</si>
  <si>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</si>
  <si>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</si>
  <si>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</si>
  <si>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</si>
  <si>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</si>
  <si>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</si>
  <si>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</si>
  <si>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</si>
  <si>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</si>
  <si>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</si>
  <si>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</si>
  <si>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</si>
  <si>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</si>
  <si>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</si>
  <si>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</si>
  <si>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</si>
  <si>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</si>
  <si>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</si>
  <si>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</si>
  <si>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</si>
  <si>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</si>
  <si>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</si>
  <si>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</si>
  <si>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</si>
  <si>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</si>
  <si>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</si>
  <si>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</si>
  <si>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</si>
  <si>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</si>
  <si>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</si>
  <si>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</si>
  <si>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</si>
  <si>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</si>
  <si>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</si>
  <si>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</si>
  <si>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</si>
  <si>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</si>
  <si>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</si>
  <si>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</si>
  <si>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</si>
  <si>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</si>
  <si>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</si>
  <si>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</si>
  <si>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</si>
  <si>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</si>
  <si>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</si>
  <si>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</si>
  <si>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</si>
  <si>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</si>
  <si>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</si>
  <si>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</si>
  <si>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</si>
  <si>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</si>
  <si>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</si>
  <si>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</si>
  <si>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</si>
  <si>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</si>
  <si>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</si>
  <si>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</si>
  <si>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</si>
  <si>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</si>
  <si>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</si>
  <si>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</si>
  <si>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</si>
  <si>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</si>
  <si>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</si>
  <si>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</si>
  <si>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</si>
  <si>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</si>
  <si>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</si>
  <si>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</si>
  <si>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</si>
  <si>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</si>
  <si>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</si>
  <si>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</si>
  <si>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</si>
  <si>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</si>
  <si>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</si>
  <si>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</si>
  <si>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</si>
  <si>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</si>
  <si>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</si>
  <si>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</si>
  <si>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</si>
  <si>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</si>
  <si>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</si>
  <si>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</si>
  <si>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</si>
  <si>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</si>
  <si>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</si>
  <si>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</si>
  <si>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</si>
  <si>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</si>
  <si>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</si>
  <si>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</si>
  <si>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</si>
  <si>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</si>
  <si>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</si>
  <si>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</si>
  <si>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</si>
  <si>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</si>
  <si>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</si>
  <si>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</si>
  <si>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</si>
  <si>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</si>
  <si>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</si>
  <si>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</si>
  <si>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</si>
  <si>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</si>
  <si>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</si>
  <si>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</si>
  <si>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</si>
  <si>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</si>
  <si>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</si>
  <si>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</si>
  <si>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</si>
  <si>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</si>
  <si>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</si>
  <si>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</si>
  <si>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</si>
  <si>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</si>
  <si>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</si>
  <si>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</si>
  <si>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</si>
  <si>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</si>
  <si>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</si>
  <si>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</si>
  <si>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</si>
  <si>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</si>
  <si>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</si>
  <si>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</si>
  <si>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</si>
  <si>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</si>
  <si>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</si>
  <si>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</si>
  <si>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</si>
  <si>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</si>
  <si>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</si>
  <si>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</si>
  <si>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</si>
  <si>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</si>
  <si>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</si>
  <si>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</si>
  <si>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</si>
  <si>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</si>
  <si>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</si>
  <si>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</si>
  <si>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</si>
  <si>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</si>
  <si>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</si>
  <si>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</si>
  <si>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</si>
  <si>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</si>
  <si>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</si>
  <si>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</si>
  <si>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</si>
  <si>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</si>
  <si>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</si>
  <si>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</si>
  <si>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</si>
  <si>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</si>
  <si>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</si>
  <si>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</si>
  <si>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</si>
  <si>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</si>
  <si>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</si>
  <si>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</si>
  <si>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</si>
  <si>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</si>
  <si>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</si>
  <si>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</si>
  <si>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</si>
  <si>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</si>
  <si>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</si>
  <si>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</si>
  <si>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</si>
  <si>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</si>
  <si>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</si>
  <si>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</si>
  <si>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</si>
  <si>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</si>
  <si>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</si>
  <si>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</si>
  <si>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</si>
  <si>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</si>
  <si>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</si>
  <si>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</si>
  <si>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</si>
  <si>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</si>
  <si>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</si>
  <si>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</si>
  <si>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</si>
  <si>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</si>
  <si>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</si>
  <si>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</si>
  <si>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</si>
  <si>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</si>
  <si>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</si>
  <si>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</si>
  <si>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</si>
  <si>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</si>
  <si>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</si>
  <si>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</si>
  <si>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</si>
  <si>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</si>
  <si>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</si>
  <si>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</si>
  <si>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</si>
  <si>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</si>
  <si>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</si>
  <si>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</si>
  <si>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</si>
  <si>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</si>
  <si>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</si>
  <si>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</si>
  <si>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</si>
  <si>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</si>
  <si>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</si>
  <si>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</si>
  <si>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</si>
  <si>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</si>
  <si>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</si>
  <si>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</si>
  <si>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</si>
  <si>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</si>
  <si>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</si>
  <si>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</si>
  <si>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</si>
  <si>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</si>
  <si>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</si>
  <si>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</si>
  <si>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</si>
  <si>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</si>
  <si>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</si>
  <si>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</si>
  <si>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</si>
  <si>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</si>
  <si>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</si>
  <si>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</si>
  <si>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</si>
  <si>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</si>
  <si>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</si>
  <si>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</si>
  <si>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</si>
  <si>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</si>
  <si>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</si>
  <si>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</si>
  <si>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</si>
  <si>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</si>
  <si>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</si>
  <si>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</si>
  <si>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</si>
  <si>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</si>
  <si>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</si>
  <si>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</si>
  <si>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</si>
  <si>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</si>
  <si>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</si>
  <si>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</si>
  <si>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</si>
  <si>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</si>
  <si>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</si>
  <si>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</si>
  <si>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</si>
  <si>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</si>
  <si>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</si>
  <si>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</si>
  <si>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</si>
  <si>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</si>
  <si>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</si>
  <si>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</si>
  <si>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</si>
  <si>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</si>
  <si>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</si>
  <si>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</si>
  <si>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</si>
  <si>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</si>
  <si>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</si>
  <si>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</si>
  <si>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</si>
  <si>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</si>
  <si>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</si>
  <si>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</si>
  <si>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</si>
  <si>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</si>
  <si>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</si>
  <si>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</si>
  <si>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</si>
  <si>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</si>
  <si>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</si>
  <si>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</si>
  <si>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</si>
  <si>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</si>
  <si>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</si>
  <si>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</si>
  <si>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</si>
  <si>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</si>
  <si>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</si>
  <si>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</si>
  <si>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</si>
  <si>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</si>
  <si>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</si>
  <si>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</si>
  <si>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</si>
  <si>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</si>
  <si>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</si>
  <si>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</si>
  <si>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</si>
  <si>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</si>
  <si>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</si>
  <si>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</si>
  <si>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</si>
  <si>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</si>
  <si>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</si>
  <si>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</si>
  <si>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</si>
  <si>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</si>
  <si>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</si>
  <si>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</si>
  <si>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</si>
  <si>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</si>
  <si>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</si>
  <si>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</si>
  <si>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</si>
  <si>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</si>
  <si>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</si>
  <si>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</si>
  <si>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</si>
  <si>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</si>
  <si>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</si>
  <si>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</si>
  <si>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</si>
  <si>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</si>
  <si>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</si>
  <si>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</si>
  <si>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</si>
  <si>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</si>
  <si>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</si>
  <si>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</si>
  <si>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</si>
  <si>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</si>
  <si>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</si>
  <si>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</si>
  <si>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</si>
  <si>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</si>
  <si>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</si>
  <si>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</si>
  <si>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</si>
  <si>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</si>
  <si>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</si>
  <si>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</si>
  <si>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</si>
  <si>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</si>
  <si>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</si>
  <si>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</si>
  <si>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</si>
  <si>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</si>
  <si>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</si>
  <si>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</si>
  <si>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</si>
  <si>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</si>
  <si>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</si>
  <si>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</si>
  <si>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</si>
  <si>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</si>
  <si>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</si>
  <si>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</si>
  <si>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</si>
  <si>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</si>
  <si>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</si>
  <si>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</si>
  <si>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</si>
  <si>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</si>
  <si>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</si>
  <si>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</si>
  <si>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</si>
  <si>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</si>
  <si>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</si>
  <si>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</si>
  <si>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</si>
  <si>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</si>
  <si>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</si>
  <si>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</si>
  <si>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</si>
  <si>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</si>
  <si>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</si>
  <si>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</si>
  <si>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</si>
  <si>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</si>
  <si>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</si>
  <si>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</si>
  <si>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</si>
  <si>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</si>
  <si>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</si>
  <si>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</si>
  <si>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</si>
  <si>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</si>
  <si>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</si>
  <si>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</si>
  <si>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</si>
  <si>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</si>
  <si>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</si>
  <si>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</si>
  <si>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</si>
  <si>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</si>
  <si>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</si>
  <si>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</si>
  <si>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</si>
  <si>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</si>
  <si>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</si>
  <si>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</si>
  <si>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</si>
  <si>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</si>
  <si>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</si>
  <si>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</si>
  <si>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</si>
  <si>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</si>
  <si>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</si>
  <si>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</si>
  <si>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</si>
  <si>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</si>
  <si>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</si>
  <si>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</si>
  <si>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</si>
  <si>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</si>
  <si>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</si>
  <si>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</si>
  <si>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</si>
  <si>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</si>
  <si>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</si>
  <si>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</si>
  <si>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</si>
  <si>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</si>
  <si>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</si>
  <si>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</si>
  <si>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</si>
  <si>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</si>
  <si>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</si>
  <si>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</si>
  <si>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</si>
  <si>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</si>
  <si>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</si>
  <si>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</si>
  <si>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</si>
  <si>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</si>
  <si>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</si>
  <si>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</si>
  <si>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</si>
  <si>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</si>
  <si>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</si>
  <si>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</si>
  <si>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</si>
  <si>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</si>
  <si>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</si>
  <si>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</si>
  <si>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</si>
  <si>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</si>
  <si>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</si>
  <si>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</si>
  <si>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</si>
  <si>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</si>
  <si>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</si>
  <si>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</si>
  <si>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</si>
  <si>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</si>
  <si>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</si>
  <si>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</si>
  <si>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</si>
  <si>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</si>
  <si>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</si>
  <si>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</si>
  <si>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</si>
  <si>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</si>
  <si>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</si>
  <si>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</si>
  <si>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</si>
  <si>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</si>
  <si>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</si>
  <si>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</si>
  <si>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</si>
  <si>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</si>
  <si>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</si>
  <si>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</si>
  <si>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</si>
  <si>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</si>
  <si>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</si>
  <si>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</si>
  <si>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</si>
  <si>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</si>
  <si>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</si>
  <si>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</si>
  <si>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</si>
  <si>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</si>
  <si>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</si>
  <si>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</si>
  <si>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</si>
  <si>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</si>
  <si>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</si>
  <si>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</si>
  <si>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</si>
  <si>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</si>
  <si>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</si>
  <si>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</si>
  <si>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</si>
  <si>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</si>
  <si>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</si>
  <si>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</si>
  <si>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</si>
  <si>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</si>
  <si>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</si>
  <si>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</si>
  <si>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</si>
  <si>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</si>
  <si>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</si>
  <si>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</si>
  <si>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</si>
  <si>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</si>
  <si>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</si>
  <si>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</si>
  <si>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</si>
  <si>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</si>
  <si>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</si>
  <si>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</si>
  <si>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</si>
  <si>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</si>
  <si>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</si>
  <si>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</si>
  <si>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</si>
  <si>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</si>
  <si>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</si>
  <si>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</si>
  <si>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</si>
  <si>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</si>
  <si>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</si>
  <si>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</si>
  <si>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</si>
  <si>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</si>
  <si>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</si>
  <si>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</si>
  <si>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</si>
  <si>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</si>
  <si>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</si>
  <si>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</si>
  <si>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</si>
  <si>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</si>
  <si>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</si>
  <si>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</si>
  <si>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</si>
  <si>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</si>
  <si>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</si>
  <si>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</si>
  <si>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</si>
  <si>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</si>
  <si>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</si>
  <si>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</si>
  <si>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</si>
  <si>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</si>
  <si>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</si>
  <si>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</si>
  <si>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</si>
  <si>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</si>
  <si>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</si>
  <si>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</si>
  <si>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</si>
  <si>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</si>
  <si>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</si>
  <si>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</si>
  <si>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</si>
  <si>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</si>
  <si>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</si>
  <si>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</si>
  <si>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</si>
  <si>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</si>
  <si>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</si>
  <si>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</si>
  <si>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</si>
  <si>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</si>
  <si>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</si>
  <si>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</si>
  <si>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</si>
  <si>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</si>
  <si>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</si>
  <si>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</si>
  <si>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</si>
  <si>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</si>
  <si>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</si>
  <si>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</si>
  <si>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</si>
  <si>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</si>
  <si>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</si>
  <si>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</si>
  <si>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</si>
  <si>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</si>
  <si>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</si>
  <si>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</si>
  <si>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</si>
  <si>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</si>
  <si>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</si>
  <si>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</si>
  <si>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</si>
  <si>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</si>
  <si>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</si>
  <si>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</si>
  <si>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</si>
  <si>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</si>
  <si>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</si>
  <si>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</si>
  <si>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</si>
  <si>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</si>
  <si>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</si>
  <si>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</si>
  <si>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</si>
  <si>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</si>
  <si>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</si>
  <si>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</si>
  <si>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</si>
  <si>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</si>
  <si>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</si>
  <si>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</si>
  <si>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</si>
  <si>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</si>
  <si>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</si>
  <si>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</si>
  <si>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</si>
  <si>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</si>
  <si>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</si>
  <si>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</si>
  <si>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</si>
  <si>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</si>
  <si>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</si>
  <si>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</si>
  <si>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</si>
  <si>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</si>
  <si>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</si>
  <si>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</si>
  <si>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</si>
  <si>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</si>
  <si>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</si>
  <si>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</si>
  <si>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</si>
  <si>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</si>
  <si>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</si>
  <si>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</si>
  <si>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</si>
  <si>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</si>
  <si>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</si>
  <si>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</si>
  <si>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</si>
  <si>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</si>
  <si>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</si>
  <si>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</si>
  <si>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</si>
  <si>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</si>
  <si>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</si>
  <si>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</si>
  <si>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</si>
  <si>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</si>
  <si>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</si>
  <si>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</si>
  <si>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</si>
  <si>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</si>
  <si>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</si>
  <si>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</si>
  <si>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</si>
  <si>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</si>
  <si>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</si>
  <si>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</si>
  <si>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</si>
  <si>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</si>
  <si>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</si>
  <si>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</si>
  <si>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</si>
  <si>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</si>
  <si>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</si>
  <si>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</si>
  <si>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</si>
  <si>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</si>
  <si>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</si>
  <si>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</si>
  <si>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</si>
  <si>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</si>
  <si>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</si>
  <si>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</si>
  <si>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</si>
  <si>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</si>
  <si>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</si>
  <si>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</si>
  <si>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</si>
  <si>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</si>
  <si>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</si>
  <si>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</si>
  <si>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</si>
  <si>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</si>
  <si>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</si>
  <si>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</si>
  <si>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</si>
  <si>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</si>
  <si>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</si>
  <si>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</si>
  <si>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</si>
  <si>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</si>
  <si>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</si>
  <si>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</si>
  <si>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</si>
  <si>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</si>
  <si>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</si>
  <si>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</si>
  <si>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</si>
  <si>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</si>
  <si>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</si>
  <si>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</si>
  <si>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</si>
  <si>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</si>
  <si>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</si>
  <si>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</si>
  <si>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</si>
  <si>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</si>
  <si>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</si>
  <si>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</si>
  <si>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</si>
  <si>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</si>
  <si>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</si>
  <si>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</si>
  <si>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</si>
  <si>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</si>
  <si>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</si>
  <si>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</si>
  <si>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</si>
  <si>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</si>
  <si>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</si>
  <si>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</si>
  <si>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</si>
  <si>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</si>
  <si>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</si>
  <si>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</si>
  <si>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</si>
  <si>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</si>
  <si>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</si>
  <si>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</si>
  <si>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</si>
  <si>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</si>
  <si>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</si>
  <si>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</si>
  <si>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</si>
  <si>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</si>
  <si>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</si>
  <si>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</si>
  <si>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</si>
  <si>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</si>
  <si>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</si>
  <si>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</si>
  <si>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</si>
  <si>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</si>
  <si>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</si>
  <si>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</si>
  <si>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</si>
  <si>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</si>
  <si>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</si>
  <si>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</si>
  <si>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</si>
  <si>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</si>
  <si>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</si>
  <si>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</si>
  <si>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</si>
  <si>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</si>
  <si>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</si>
  <si>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</si>
  <si>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</si>
  <si>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</si>
  <si>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</si>
  <si>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</si>
  <si>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</si>
  <si>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</si>
  <si>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</si>
  <si>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</si>
  <si>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</si>
  <si>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</si>
  <si>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</si>
  <si>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</si>
  <si>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</si>
  <si>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</si>
  <si>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</si>
  <si>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</si>
  <si>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</si>
  <si>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</si>
  <si>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</si>
  <si>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</si>
  <si>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</si>
  <si>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</si>
  <si>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</si>
  <si>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</si>
  <si>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</si>
  <si>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</si>
  <si>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</si>
  <si>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</si>
  <si>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</si>
  <si>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</si>
  <si>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</si>
  <si>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</si>
  <si>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</si>
  <si>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</si>
  <si>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</si>
  <si>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</si>
  <si>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</si>
  <si>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</si>
  <si>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</si>
  <si>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</si>
  <si>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</si>
  <si>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</si>
  <si>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</si>
  <si>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</si>
  <si>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</si>
  <si>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</si>
  <si>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</si>
  <si>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</si>
  <si>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</si>
  <si>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</si>
  <si>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</si>
  <si>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</si>
  <si>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</si>
  <si>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</si>
  <si>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</si>
  <si>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</si>
  <si>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</si>
  <si>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</si>
  <si>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</si>
  <si>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</si>
  <si>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</si>
  <si>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</si>
  <si>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</si>
  <si>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</si>
  <si>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</si>
  <si>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</si>
  <si>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</si>
  <si>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</si>
  <si>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</si>
  <si>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</si>
  <si>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</si>
  <si>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</si>
  <si>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</si>
  <si>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</si>
  <si>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</si>
  <si>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</si>
  <si>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</si>
  <si>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</si>
  <si>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</si>
  <si>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</si>
  <si>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</si>
  <si>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</si>
  <si>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</si>
  <si>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</si>
  <si>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</si>
  <si>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</si>
  <si>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</si>
  <si>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</si>
  <si>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</si>
  <si>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</si>
  <si>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</si>
  <si>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</si>
  <si>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</si>
  <si>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</si>
  <si>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</si>
  <si>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</si>
  <si>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</si>
  <si>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</si>
  <si>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</si>
  <si>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</si>
  <si>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</si>
  <si>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</si>
  <si>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</si>
  <si>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</si>
  <si>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</si>
  <si>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</si>
  <si>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</si>
  <si>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</si>
  <si>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</si>
  <si>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</si>
  <si>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</si>
  <si>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</si>
  <si>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</si>
  <si>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</si>
  <si>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</si>
  <si>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</si>
  <si>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</si>
  <si>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</si>
  <si>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</si>
  <si>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</si>
  <si>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</si>
  <si>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</si>
  <si>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</si>
  <si>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</si>
  <si>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</si>
  <si>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</si>
  <si>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</si>
  <si>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</si>
  <si>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</si>
  <si>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</si>
  <si>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</si>
  <si>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</si>
  <si>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</si>
  <si>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</si>
  <si>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</si>
  <si>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</si>
  <si>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</si>
  <si>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</si>
  <si>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</si>
  <si>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</si>
  <si>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</si>
  <si>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</si>
  <si>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</si>
  <si>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</si>
  <si>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</si>
  <si>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</si>
  <si>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</si>
  <si>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</si>
  <si>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</si>
  <si>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</si>
  <si>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</si>
  <si>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</si>
  <si>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</si>
  <si>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</si>
  <si>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</si>
  <si>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</si>
  <si>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</si>
  <si>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</si>
  <si>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</si>
  <si>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</si>
  <si>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</si>
  <si>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</si>
  <si>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</si>
  <si>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</si>
  <si>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</si>
  <si>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</si>
  <si>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</si>
  <si>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</si>
  <si>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</si>
  <si>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</si>
  <si>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</si>
  <si>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</si>
  <si>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</si>
  <si>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</si>
  <si>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</si>
  <si>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</si>
  <si>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</si>
  <si>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</si>
  <si>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</si>
  <si>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</si>
  <si>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</si>
  <si>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</si>
  <si>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</si>
  <si>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</si>
  <si>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</si>
  <si>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</si>
  <si>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</si>
  <si>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</si>
  <si>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</si>
  <si>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</si>
  <si>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</si>
  <si>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</si>
  <si>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</si>
  <si>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</si>
  <si>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</si>
  <si>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</si>
  <si>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</si>
  <si>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</si>
  <si>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</si>
  <si>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</si>
  <si>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</si>
  <si>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</si>
  <si>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</si>
  <si>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</si>
  <si>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</si>
  <si>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</si>
  <si>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</si>
  <si>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</si>
  <si>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</si>
  <si>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</si>
  <si>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</si>
  <si>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</si>
  <si>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</si>
  <si>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</si>
  <si>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</si>
  <si>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</si>
  <si>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</si>
  <si>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</si>
  <si>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</si>
  <si>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</si>
  <si>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</si>
  <si>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</si>
  <si>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</si>
  <si>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</si>
  <si>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</si>
  <si>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</si>
  <si>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</si>
  <si>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</si>
  <si>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</si>
  <si>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</si>
  <si>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</si>
  <si>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</si>
  <si>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</si>
  <si>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</si>
  <si>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</si>
  <si>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</si>
  <si>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</si>
  <si>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</si>
  <si>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</si>
  <si>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</si>
  <si>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</si>
  <si>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</si>
  <si>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</si>
  <si>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</si>
  <si>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</si>
  <si>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</si>
  <si>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</si>
  <si>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</si>
  <si>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</si>
  <si>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</si>
  <si>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</si>
  <si>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</si>
  <si>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</si>
  <si>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</si>
  <si>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</si>
  <si>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</si>
  <si>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</si>
  <si>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</si>
  <si>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</si>
  <si>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</si>
  <si>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</si>
  <si>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</si>
  <si>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</si>
  <si>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</si>
  <si>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</si>
  <si>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</si>
  <si>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</si>
  <si>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</si>
  <si>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</si>
  <si>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</si>
  <si>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</si>
  <si>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</si>
  <si>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</si>
  <si>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</si>
  <si>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</si>
  <si>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</si>
  <si>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</si>
  <si>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</si>
  <si>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</si>
  <si>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</si>
  <si>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</si>
  <si>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</si>
  <si>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</si>
  <si>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</si>
  <si>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</si>
  <si>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</si>
  <si>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</si>
  <si>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</si>
  <si>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</si>
  <si>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</si>
  <si>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</si>
  <si>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</si>
  <si>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</si>
  <si>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</si>
  <si>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</si>
  <si>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</si>
  <si>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</si>
  <si>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</si>
  <si>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</si>
  <si>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</si>
  <si>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</si>
  <si>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</si>
  <si>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</si>
  <si>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</si>
  <si>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</si>
  <si>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</si>
  <si>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</si>
  <si>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</si>
  <si>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</si>
  <si>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</si>
  <si>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</si>
  <si>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</si>
  <si>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</si>
  <si>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</si>
  <si>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</si>
  <si>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</si>
  <si>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</si>
  <si>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</si>
  <si>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</si>
  <si>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</si>
  <si>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</si>
  <si>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</si>
  <si>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</si>
  <si>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</si>
  <si>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</si>
  <si>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</si>
  <si>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</si>
  <si>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</si>
  <si>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</si>
  <si>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</si>
  <si>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</si>
  <si>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</si>
  <si>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</si>
  <si>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</si>
  <si>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</si>
  <si>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</si>
  <si>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</si>
  <si>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</si>
  <si>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</si>
  <si>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</si>
  <si>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</si>
  <si>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</si>
  <si>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</si>
  <si>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</si>
  <si>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</si>
  <si>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</si>
  <si>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</si>
  <si>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</si>
  <si>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</si>
  <si>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</si>
  <si>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</si>
  <si>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</si>
  <si>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</si>
  <si>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</si>
  <si>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</si>
  <si>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</si>
  <si>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</si>
  <si>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</si>
  <si>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</si>
  <si>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</si>
  <si>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</si>
  <si>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</si>
  <si>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</si>
  <si>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</si>
  <si>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</si>
  <si>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</si>
  <si>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</si>
  <si>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</si>
  <si>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</si>
  <si>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</si>
  <si>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</si>
  <si>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</si>
  <si>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</si>
  <si>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</si>
  <si>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</si>
  <si>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</si>
  <si>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</si>
  <si>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</si>
  <si>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</si>
  <si>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</si>
  <si>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</si>
  <si>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</si>
  <si>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</si>
  <si>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</si>
  <si>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</si>
  <si>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</si>
  <si>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</si>
  <si>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</si>
  <si>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</si>
  <si>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</si>
  <si>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</si>
  <si>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</si>
  <si>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</si>
  <si>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</si>
  <si>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</si>
  <si>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</si>
  <si>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</si>
  <si>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</si>
  <si>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</si>
  <si>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</si>
  <si>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</si>
  <si>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</si>
  <si>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</si>
  <si>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</si>
  <si>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</si>
  <si>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</si>
  <si>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</si>
  <si>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</si>
  <si>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</si>
  <si>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</si>
  <si>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</si>
  <si>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</si>
  <si>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</si>
  <si>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</si>
  <si>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</si>
  <si>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</si>
  <si>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</si>
  <si>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</si>
  <si>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</si>
  <si>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</si>
  <si>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</si>
  <si>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</si>
  <si>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</si>
  <si>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</si>
  <si>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</si>
  <si>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</si>
  <si>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</si>
  <si>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</si>
  <si>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</si>
  <si>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</si>
  <si>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</si>
  <si>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</si>
  <si>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</si>
  <si>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</si>
  <si>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</si>
  <si>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</si>
  <si>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</si>
  <si>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</si>
  <si>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</si>
  <si>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</si>
  <si>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</si>
  <si>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</si>
  <si>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</si>
  <si>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</si>
  <si>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</si>
  <si>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</si>
  <si>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</si>
  <si>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</si>
  <si>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</si>
  <si>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</si>
  <si>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</si>
  <si>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</si>
  <si>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</si>
  <si>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</si>
  <si>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</si>
  <si>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</si>
  <si>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</si>
  <si>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</si>
  <si>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</si>
  <si>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</si>
  <si>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</si>
  <si>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</si>
  <si>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</si>
  <si>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</si>
  <si>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</si>
  <si>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</si>
  <si>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</si>
  <si>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</si>
  <si>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</si>
  <si>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</si>
  <si>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</si>
  <si>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</si>
  <si>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</si>
  <si>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</si>
  <si>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</si>
  <si>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</si>
  <si>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</si>
  <si>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</si>
  <si>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</si>
  <si>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</si>
  <si>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</si>
  <si>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</si>
  <si>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</si>
  <si>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</si>
  <si>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</si>
  <si>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</si>
  <si>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</si>
  <si>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</si>
  <si>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</si>
  <si>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</si>
  <si>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</si>
  <si>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</si>
  <si>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</si>
  <si>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</si>
  <si>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</si>
  <si>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</si>
  <si>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</si>
  <si>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</si>
  <si>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</si>
  <si>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</si>
  <si>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</si>
  <si>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</si>
  <si>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</si>
  <si>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</si>
  <si>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</si>
  <si>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</si>
  <si>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</si>
  <si>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</si>
  <si>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</si>
  <si>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</si>
  <si>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</si>
  <si>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</si>
  <si>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</si>
  <si>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</si>
  <si>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</si>
  <si>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</si>
  <si>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</si>
  <si>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</si>
  <si>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</si>
  <si>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</si>
  <si>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</si>
  <si>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</si>
  <si>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</si>
  <si>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</si>
  <si>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</si>
  <si>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</si>
  <si>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</si>
  <si>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</si>
  <si>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</si>
  <si>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</si>
  <si>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</si>
  <si>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</si>
  <si>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</si>
  <si>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</si>
  <si>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</si>
  <si>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</si>
  <si>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</si>
  <si>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</si>
  <si>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</si>
  <si>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</si>
  <si>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</si>
  <si>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</si>
  <si>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</si>
  <si>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</si>
  <si>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</si>
  <si>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</si>
  <si>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</si>
  <si>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</si>
  <si>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</si>
  <si>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</si>
  <si>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</si>
  <si>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</si>
  <si>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</si>
  <si>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</si>
  <si>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</si>
  <si>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</si>
  <si>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</si>
  <si>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</si>
  <si>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</si>
  <si>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</si>
  <si>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</si>
  <si>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</si>
  <si>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</si>
  <si>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</si>
  <si>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</si>
  <si>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</si>
  <si>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</si>
  <si>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</si>
  <si>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</si>
  <si>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</si>
  <si>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</si>
  <si>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</si>
  <si>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</si>
  <si>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</si>
  <si>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</si>
  <si>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</si>
  <si>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</si>
  <si>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</si>
  <si>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</si>
  <si>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</si>
  <si>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</si>
  <si>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</si>
  <si>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</si>
  <si>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</si>
  <si>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</si>
  <si>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</si>
  <si>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</si>
  <si>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</si>
  <si>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</si>
  <si>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</si>
  <si>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</si>
  <si>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</si>
  <si>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</si>
  <si>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</si>
  <si>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</si>
  <si>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</si>
  <si>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</si>
  <si>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</si>
  <si>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</si>
  <si>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</si>
  <si>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</si>
  <si>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</si>
  <si>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</si>
  <si>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</si>
  <si>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</si>
  <si>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</si>
  <si>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</si>
  <si>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</si>
  <si>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</si>
  <si>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</si>
  <si>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</si>
  <si>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</si>
  <si>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</si>
  <si>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</si>
  <si>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</si>
  <si>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</si>
  <si>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</si>
  <si>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</si>
  <si>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</si>
  <si>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</si>
  <si>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</si>
  <si>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</si>
  <si>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</si>
  <si>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</si>
  <si>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</si>
  <si>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</si>
  <si>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</si>
  <si>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</si>
  <si>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</si>
  <si>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</si>
  <si>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</si>
  <si>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</si>
  <si>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</si>
  <si>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</si>
  <si>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</si>
  <si>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</si>
  <si>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</si>
  <si>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</si>
  <si>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</si>
  <si>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</si>
  <si>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</si>
  <si>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</si>
  <si>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</si>
  <si>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</si>
  <si>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</si>
  <si>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</si>
  <si>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</si>
  <si>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</si>
  <si>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</si>
  <si>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</si>
  <si>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</si>
  <si>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</si>
  <si>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</si>
  <si>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</si>
  <si>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</si>
  <si>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</si>
  <si>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</si>
  <si>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</si>
  <si>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</si>
  <si>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</si>
  <si>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</si>
  <si>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</si>
  <si>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</si>
  <si>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</si>
  <si>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</si>
  <si>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</si>
  <si>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</si>
  <si>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</si>
  <si>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</si>
  <si>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</si>
  <si>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</si>
  <si>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</si>
  <si>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</si>
  <si>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</si>
  <si>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</si>
  <si>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</si>
  <si>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</si>
  <si>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</si>
  <si>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</si>
  <si>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</si>
  <si>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</si>
  <si>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</si>
  <si>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</si>
  <si>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</si>
  <si>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</si>
  <si>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</si>
  <si>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</si>
  <si>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</si>
  <si>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</si>
  <si>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</si>
  <si>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</si>
  <si>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</si>
  <si>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</si>
  <si>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</si>
  <si>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</si>
  <si>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</si>
  <si>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</si>
  <si>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</si>
  <si>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</si>
  <si>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</si>
  <si>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</si>
  <si>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</si>
  <si>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</si>
  <si>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</si>
  <si>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</si>
  <si>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</si>
  <si>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</si>
  <si>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</si>
  <si>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</si>
  <si>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</si>
  <si>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</si>
  <si>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</si>
  <si>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</si>
  <si>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</si>
  <si>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</si>
  <si>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</si>
  <si>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</si>
  <si>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</si>
  <si>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</si>
  <si>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</si>
  <si>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</si>
  <si>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</si>
  <si>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</si>
  <si>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</si>
  <si>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</si>
  <si>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</si>
  <si>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</si>
  <si>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</si>
  <si>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</si>
  <si>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</si>
  <si>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</si>
  <si>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</si>
  <si>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</si>
  <si>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</si>
  <si>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</si>
  <si>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</si>
  <si>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</si>
  <si>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</si>
  <si>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</si>
  <si>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</si>
  <si>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</si>
  <si>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</si>
  <si>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</si>
  <si>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</si>
  <si>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</si>
  <si>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</si>
  <si>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</si>
  <si>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</si>
  <si>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</si>
  <si>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</si>
  <si>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</si>
  <si>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</si>
  <si>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</si>
  <si>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</si>
  <si>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</si>
  <si>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</si>
  <si>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</si>
  <si>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</si>
  <si>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</si>
  <si>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</si>
  <si>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</si>
  <si>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</si>
  <si>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</si>
  <si>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</si>
  <si>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</si>
  <si>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</si>
  <si>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</si>
  <si>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</si>
  <si>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</si>
  <si>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</si>
  <si>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</si>
  <si>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</si>
  <si>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</si>
  <si>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</si>
  <si>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</si>
  <si>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</si>
  <si>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</si>
  <si>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</si>
  <si>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</si>
  <si>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</si>
  <si>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</si>
  <si>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</si>
  <si>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</si>
  <si>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</si>
  <si>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</si>
  <si>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</si>
  <si>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</si>
  <si>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</si>
  <si>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</si>
  <si>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</si>
  <si>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</si>
  <si>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</si>
  <si>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</si>
  <si>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</si>
  <si>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</si>
  <si>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</si>
  <si>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</si>
  <si>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</si>
  <si>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</si>
  <si>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</si>
  <si>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</si>
  <si>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</si>
  <si>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</si>
  <si>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</si>
  <si>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</si>
  <si>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</si>
  <si>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</si>
  <si>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</si>
  <si>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</si>
  <si>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</si>
  <si>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</si>
  <si>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</si>
  <si>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</si>
  <si>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</si>
  <si>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</si>
  <si>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</si>
  <si>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</si>
  <si>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</si>
  <si>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</si>
  <si>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</si>
  <si>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</si>
  <si>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</si>
  <si>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</si>
  <si>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</si>
  <si>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</si>
  <si>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</si>
  <si>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</si>
  <si>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</si>
  <si>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</si>
  <si>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</si>
  <si>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</si>
  <si>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</si>
  <si>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</si>
  <si>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</si>
  <si>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</si>
  <si>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</si>
  <si>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</si>
  <si>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</si>
  <si>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</si>
  <si>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</si>
  <si>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</si>
  <si>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</si>
  <si>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</si>
  <si>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</si>
  <si>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</si>
  <si>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</si>
  <si>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</si>
  <si>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</si>
  <si>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</si>
  <si>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</si>
  <si>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</si>
  <si>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</si>
  <si>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</si>
  <si>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</si>
  <si>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</si>
  <si>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</si>
  <si>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</si>
  <si>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</si>
  <si>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</si>
  <si>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</si>
  <si>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</si>
  <si>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</si>
  <si>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</si>
  <si>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</si>
  <si>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</si>
  <si>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</si>
  <si>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</si>
  <si>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</si>
  <si>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</si>
  <si>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</si>
  <si>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</si>
  <si>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</si>
  <si>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</si>
  <si>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</si>
  <si>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</si>
  <si>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</si>
  <si>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</si>
  <si>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</si>
  <si>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</si>
  <si>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</si>
  <si>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</si>
  <si>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</si>
  <si>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</si>
  <si>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</si>
  <si>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</si>
  <si>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</si>
  <si>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</si>
  <si>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</si>
  <si>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</si>
  <si>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</si>
  <si>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</si>
  <si>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</si>
  <si>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</si>
  <si>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</si>
  <si>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</si>
  <si>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</si>
  <si>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</si>
  <si>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</si>
  <si>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</si>
  <si>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</si>
  <si>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</si>
  <si>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</si>
  <si>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</si>
  <si>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</si>
  <si>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</si>
  <si>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</si>
  <si>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</si>
  <si>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</si>
  <si>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</si>
  <si>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</si>
  <si>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</si>
  <si>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</si>
  <si>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</si>
  <si>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</si>
  <si>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</si>
  <si>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</si>
  <si>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</si>
  <si>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</si>
  <si>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</si>
  <si>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</si>
  <si>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</si>
  <si>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</si>
  <si>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</si>
  <si>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</si>
  <si>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</si>
  <si>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</si>
  <si>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</si>
  <si>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</si>
  <si>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</si>
  <si>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</si>
  <si>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</si>
  <si>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</si>
  <si>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</si>
  <si>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</si>
  <si>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</si>
  <si>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</si>
  <si>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</si>
  <si>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</si>
  <si>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</si>
  <si>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</si>
  <si>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</si>
  <si>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</si>
  <si>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</si>
  <si>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</si>
  <si>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</si>
  <si>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</si>
  <si>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</si>
  <si>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</si>
  <si>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</si>
  <si>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</si>
  <si>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</si>
  <si>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</si>
  <si>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</si>
  <si>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</si>
  <si>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</si>
  <si>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</si>
  <si>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</si>
  <si>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</si>
  <si>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</si>
  <si>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</si>
  <si>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</si>
  <si>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</si>
  <si>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</si>
  <si>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</si>
  <si>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</si>
  <si>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</si>
  <si>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</si>
  <si>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</si>
  <si>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</si>
  <si>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</si>
  <si>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</si>
  <si>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</si>
  <si>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</si>
  <si>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</si>
  <si>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</si>
  <si>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</si>
  <si>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</si>
  <si>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</si>
  <si>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</si>
  <si>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</si>
  <si>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</si>
  <si>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</si>
  <si>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</si>
  <si>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</si>
  <si>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</si>
  <si>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</si>
  <si>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</si>
  <si>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</si>
  <si>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</si>
  <si>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</si>
  <si>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</si>
  <si>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</si>
  <si>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</si>
  <si>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</si>
  <si>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</si>
  <si>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</si>
  <si>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</si>
  <si>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</si>
  <si>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</si>
  <si>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</si>
  <si>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</si>
  <si>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</si>
  <si>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</si>
  <si>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</si>
  <si>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</si>
  <si>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</si>
  <si>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</si>
  <si>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</si>
  <si>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</si>
  <si>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</si>
  <si>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</si>
  <si>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</si>
  <si>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</si>
  <si>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</si>
  <si>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</si>
  <si>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</si>
  <si>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</si>
  <si>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</si>
  <si>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</si>
  <si>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</si>
  <si>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</si>
  <si>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</si>
  <si>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</si>
  <si>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</si>
  <si>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</si>
  <si>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</si>
  <si>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</si>
  <si>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</si>
  <si>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</si>
  <si>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</si>
  <si>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</si>
  <si>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</si>
  <si>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</si>
  <si>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</si>
  <si>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</si>
  <si>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</si>
  <si>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</si>
  <si>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</si>
  <si>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</si>
  <si>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</si>
  <si>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</si>
  <si>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</si>
  <si>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</si>
  <si>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</si>
  <si>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</si>
  <si>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</si>
  <si>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</si>
  <si>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</si>
  <si>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</si>
  <si>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</si>
  <si>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</si>
  <si>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</si>
  <si>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</si>
  <si>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</si>
  <si>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</si>
  <si>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</si>
  <si>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</si>
  <si>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</si>
  <si>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</si>
  <si>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</si>
  <si>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</si>
  <si>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</si>
  <si>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</si>
  <si>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</si>
  <si>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</si>
  <si>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</si>
  <si>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</si>
  <si>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</si>
  <si>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</si>
  <si>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</si>
  <si>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</si>
  <si>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</si>
  <si>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</si>
  <si>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</si>
  <si>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</si>
  <si>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</si>
  <si>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</si>
  <si>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</si>
  <si>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</si>
  <si>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</si>
  <si>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</si>
  <si>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</si>
  <si>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</si>
  <si>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</si>
  <si>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</si>
  <si>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</si>
  <si>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</si>
  <si>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</si>
  <si>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</si>
  <si>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</si>
  <si>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</si>
  <si>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</si>
  <si>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</si>
  <si>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</si>
  <si>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</si>
  <si>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</si>
  <si>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</si>
  <si>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</si>
  <si>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</si>
  <si>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</si>
  <si>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</si>
  <si>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</si>
  <si>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</si>
  <si>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</si>
  <si>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</si>
  <si>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</si>
  <si>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</si>
  <si>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</si>
  <si>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</si>
  <si>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</si>
  <si>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</si>
  <si>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</si>
  <si>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</si>
  <si>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</si>
  <si>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</si>
  <si>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</si>
  <si>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</si>
  <si>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</si>
  <si>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</si>
  <si>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</si>
  <si>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</si>
  <si>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</si>
  <si>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</si>
  <si>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</si>
  <si>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</si>
  <si>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</si>
  <si>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</si>
  <si>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</si>
  <si>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</si>
  <si>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</si>
  <si>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</si>
  <si>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</si>
  <si>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</si>
  <si>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</si>
  <si>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</si>
  <si>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</si>
  <si>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</si>
  <si>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</si>
  <si>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</si>
  <si>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</si>
  <si>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</si>
  <si>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</si>
  <si>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</si>
  <si>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</si>
  <si>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</si>
  <si>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</si>
  <si>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</si>
  <si>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</si>
  <si>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</si>
  <si>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</si>
  <si>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</si>
  <si>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</si>
  <si>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</si>
  <si>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</si>
  <si>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</si>
  <si>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</si>
  <si>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</si>
  <si>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</si>
  <si>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</si>
  <si>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</si>
  <si>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</si>
  <si>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</si>
  <si>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</si>
  <si>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</si>
  <si>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</si>
  <si>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</si>
  <si>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</si>
  <si>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</si>
  <si>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</si>
  <si>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</si>
  <si>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</si>
  <si>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</si>
  <si>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</si>
  <si>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</si>
  <si>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</si>
  <si>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</si>
  <si>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</si>
  <si>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</si>
  <si>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</si>
  <si>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</si>
  <si>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</si>
  <si>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</si>
  <si>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</si>
  <si>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</si>
  <si>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</si>
  <si>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</si>
  <si>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</si>
  <si>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</si>
  <si>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</si>
  <si>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</si>
  <si>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</si>
  <si>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</si>
  <si>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</si>
  <si>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</si>
  <si>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</si>
  <si>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</si>
  <si>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</si>
  <si>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</si>
  <si>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</si>
  <si>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</si>
  <si>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</si>
  <si>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</si>
  <si>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</si>
  <si>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</si>
  <si>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</si>
  <si>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</si>
  <si>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</si>
  <si>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</si>
  <si>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</si>
  <si>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</si>
  <si>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</si>
  <si>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</si>
  <si>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</si>
  <si>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</si>
  <si>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</si>
  <si>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</si>
  <si>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</si>
  <si>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</si>
  <si>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</si>
  <si>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</si>
  <si>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</si>
  <si>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</si>
  <si>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</si>
  <si>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</si>
  <si>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</si>
  <si>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</si>
  <si>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</si>
  <si>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</si>
  <si>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</si>
  <si>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</si>
  <si>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</si>
  <si>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</si>
  <si>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</si>
  <si>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</si>
  <si>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</si>
  <si>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</si>
  <si>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</si>
  <si>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</si>
  <si>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</si>
  <si>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</si>
  <si>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</si>
  <si>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</si>
  <si>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</si>
  <si>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</si>
  <si>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</si>
  <si>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</si>
  <si>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</si>
  <si>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</si>
  <si>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</si>
  <si>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</si>
  <si>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</si>
  <si>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</si>
  <si>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</si>
  <si>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</si>
  <si>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</si>
  <si>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</si>
  <si>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</si>
  <si>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</si>
  <si>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</si>
  <si>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</si>
  <si>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</si>
  <si>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</si>
  <si>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</si>
  <si>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</si>
  <si>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</si>
  <si>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</si>
  <si>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</si>
  <si>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</si>
  <si>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</si>
  <si>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</si>
  <si>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</si>
  <si>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</si>
  <si>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</si>
  <si>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</si>
  <si>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</si>
  <si>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</si>
  <si>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</si>
  <si>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</si>
  <si>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</si>
  <si>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</si>
  <si>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</si>
  <si>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</si>
  <si>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</si>
  <si>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</si>
  <si>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</si>
  <si>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</si>
  <si>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</si>
  <si>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</si>
  <si>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</si>
  <si>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</si>
  <si>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</si>
  <si>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</si>
  <si>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</si>
  <si>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</si>
  <si>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</si>
  <si>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</si>
  <si>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</si>
  <si>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</si>
  <si>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</si>
  <si>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</si>
  <si>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</si>
  <si>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</si>
  <si>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</si>
  <si>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</si>
  <si>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</si>
  <si>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</si>
  <si>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</si>
  <si>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</si>
  <si>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</si>
  <si>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</si>
  <si>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</si>
  <si>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</si>
  <si>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</si>
  <si>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</si>
  <si>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</si>
  <si>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</si>
  <si>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</si>
  <si>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</si>
  <si>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</si>
  <si>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</si>
  <si>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</si>
  <si>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</si>
  <si>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</si>
  <si>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</si>
  <si>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</si>
  <si>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</si>
  <si>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</si>
  <si>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</si>
  <si>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</si>
  <si>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</si>
  <si>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</si>
  <si>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</si>
  <si>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</si>
  <si>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</si>
  <si>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</si>
  <si>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</si>
  <si>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</si>
  <si>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</si>
  <si>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</si>
  <si>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</si>
  <si>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</si>
  <si>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</si>
  <si>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</si>
  <si>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</si>
  <si>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</si>
  <si>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</si>
  <si>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</si>
  <si>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</si>
  <si>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</si>
  <si>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</si>
  <si>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</si>
  <si>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</si>
  <si>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</si>
  <si>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</si>
  <si>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</si>
  <si>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</si>
  <si>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</si>
  <si>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</si>
  <si>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</si>
  <si>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</si>
  <si>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</si>
  <si>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</si>
  <si>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</si>
  <si>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</si>
  <si>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</si>
  <si>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</si>
  <si>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</si>
  <si>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</si>
  <si>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</si>
  <si>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</si>
  <si>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</si>
  <si>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</si>
  <si>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</si>
  <si>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</si>
  <si>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</si>
  <si>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</si>
  <si>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</si>
  <si>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</si>
  <si>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</si>
  <si>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</si>
  <si>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</si>
  <si>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</si>
  <si>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</si>
  <si>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</si>
  <si>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</si>
  <si>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</si>
  <si>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</si>
  <si>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</si>
  <si>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</si>
  <si>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</si>
  <si>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</si>
  <si>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</si>
  <si>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</si>
  <si>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</si>
  <si>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</si>
  <si>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</si>
  <si>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</si>
  <si>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</si>
  <si>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</si>
  <si>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</si>
  <si>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</si>
  <si>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</si>
  <si>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</si>
  <si>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</si>
  <si>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</si>
  <si>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</si>
  <si>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</si>
  <si>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</si>
  <si>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</si>
  <si>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</si>
  <si>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</si>
  <si>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</si>
  <si>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</si>
  <si>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</si>
  <si>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</si>
  <si>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</si>
  <si>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</si>
  <si>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</si>
  <si>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</si>
  <si>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</si>
  <si>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</si>
  <si>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</si>
  <si>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</si>
  <si>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</si>
  <si>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</si>
  <si>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</si>
  <si>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</si>
  <si>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</si>
  <si>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</si>
  <si>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</si>
  <si>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</si>
  <si>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</si>
  <si>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</si>
  <si>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</si>
  <si>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</si>
  <si>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</si>
  <si>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</si>
  <si>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</si>
  <si>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</si>
  <si>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</si>
  <si>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</si>
  <si>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</si>
  <si>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</si>
  <si>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</si>
  <si>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</si>
  <si>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</si>
  <si>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</si>
  <si>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</si>
  <si>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</si>
  <si>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</si>
  <si>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</si>
  <si>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</si>
  <si>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</si>
  <si>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</si>
  <si>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</si>
  <si>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</si>
  <si>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</si>
  <si>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</si>
  <si>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</si>
  <si>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</si>
  <si>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</si>
  <si>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</si>
  <si>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</si>
  <si>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</si>
  <si>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</si>
  <si>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</si>
  <si>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</si>
  <si>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</si>
  <si>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</si>
  <si>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</si>
  <si>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</si>
  <si>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</si>
  <si>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</si>
  <si>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</si>
  <si>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</si>
  <si>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</si>
  <si>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</si>
  <si>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</si>
  <si>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</si>
  <si>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</si>
  <si>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</si>
  <si>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</si>
  <si>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</si>
  <si>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</si>
  <si>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</si>
  <si>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</si>
  <si>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</si>
  <si>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</si>
  <si>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</si>
  <si>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</si>
  <si>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</si>
  <si>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</si>
  <si>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</si>
  <si>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</si>
  <si>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</si>
  <si>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</si>
  <si>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</si>
  <si>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</si>
  <si>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</si>
  <si>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</si>
  <si>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</si>
  <si>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</si>
  <si>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</si>
  <si>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</si>
  <si>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</si>
  <si>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</si>
  <si>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</si>
  <si>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</si>
  <si>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</si>
  <si>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</si>
  <si>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</si>
  <si>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</si>
  <si>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</si>
  <si>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</si>
  <si>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</si>
  <si>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</si>
  <si>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</si>
  <si>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</si>
  <si>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</si>
  <si>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</si>
  <si>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</si>
  <si>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</si>
  <si>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</si>
  <si>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</si>
  <si>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</si>
  <si>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</si>
  <si>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</si>
  <si>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</si>
  <si>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</si>
  <si>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</si>
  <si>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</si>
  <si>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</si>
  <si>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</si>
  <si>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</si>
  <si>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</si>
  <si>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</si>
  <si>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</si>
  <si>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</si>
  <si>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</si>
  <si>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</si>
  <si>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</si>
  <si>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</si>
  <si>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</si>
  <si>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</si>
  <si>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</si>
  <si>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</si>
  <si>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</si>
  <si>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</si>
  <si>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</si>
  <si>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</si>
  <si>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</si>
  <si>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</si>
  <si>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</si>
  <si>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</si>
  <si>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</si>
  <si>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</si>
  <si>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</si>
  <si>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</si>
  <si>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</si>
  <si>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</si>
  <si>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</si>
  <si>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</si>
  <si>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</si>
  <si>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</si>
  <si>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</si>
  <si>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</si>
  <si>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</si>
  <si>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</si>
  <si>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</si>
  <si>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</si>
  <si>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</si>
  <si>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</si>
  <si>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</si>
  <si>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</si>
  <si>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</si>
  <si>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</si>
  <si>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</si>
  <si>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</si>
  <si>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</si>
  <si>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</si>
  <si>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</si>
  <si>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</si>
  <si>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</si>
  <si>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</si>
  <si>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</si>
  <si>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</si>
  <si>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</si>
  <si>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</si>
  <si>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</si>
  <si>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</si>
  <si>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</si>
  <si>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</si>
  <si>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</si>
  <si>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</si>
  <si>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</si>
  <si>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</si>
  <si>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</si>
  <si>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</si>
  <si>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</si>
  <si>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</si>
  <si>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</si>
  <si>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</si>
  <si>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</si>
  <si>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</si>
  <si>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</si>
  <si>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</si>
  <si>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</si>
  <si>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</si>
  <si>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</si>
  <si>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</si>
  <si>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</si>
  <si>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</si>
  <si>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</si>
  <si>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</si>
  <si>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</si>
  <si>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</si>
  <si>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</si>
  <si>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</si>
  <si>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</si>
  <si>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</si>
  <si>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</si>
  <si>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</si>
  <si>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</si>
  <si>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</si>
  <si>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</si>
  <si>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</si>
  <si>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</si>
  <si>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</si>
  <si>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</si>
  <si>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</si>
  <si>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</si>
  <si>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</si>
  <si>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</si>
  <si>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</si>
  <si>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</si>
  <si>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</si>
  <si>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</si>
  <si>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</si>
  <si>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</si>
  <si>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</si>
  <si>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</si>
  <si>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</si>
  <si>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</si>
  <si>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</si>
  <si>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</si>
  <si>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</si>
  <si>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</si>
  <si>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</si>
  <si>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</si>
  <si>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</si>
  <si>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</si>
  <si>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</si>
  <si>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</si>
  <si>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</si>
  <si>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</si>
  <si>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</si>
  <si>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</si>
  <si>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</si>
  <si>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</si>
  <si>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</si>
  <si>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</si>
  <si>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</si>
  <si>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</si>
  <si>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</si>
  <si>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</si>
  <si>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</si>
  <si>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</si>
  <si>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</si>
  <si>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</si>
  <si>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</si>
  <si>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</si>
  <si>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</si>
  <si>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</si>
  <si>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</si>
  <si>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</si>
  <si>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</si>
  <si>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</si>
  <si>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</si>
  <si>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</si>
  <si>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</si>
  <si>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</si>
  <si>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</si>
  <si>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</si>
  <si>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</si>
  <si>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</si>
  <si>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</si>
  <si>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</si>
  <si>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</si>
  <si>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</si>
  <si>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</si>
  <si>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</si>
  <si>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</si>
  <si>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</si>
  <si>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</si>
  <si>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</si>
  <si>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</si>
  <si>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</si>
  <si>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</si>
  <si>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</si>
  <si>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</si>
  <si>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</si>
  <si>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</si>
  <si>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</si>
  <si>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</si>
  <si>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</si>
  <si>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</si>
  <si>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</si>
  <si>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</si>
  <si>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</si>
  <si>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</si>
  <si>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</si>
  <si>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</si>
  <si>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</si>
  <si>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</si>
  <si>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</si>
  <si>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</si>
  <si>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</si>
  <si>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</si>
  <si>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</si>
  <si>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</si>
  <si>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</si>
  <si>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</si>
  <si>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</si>
  <si>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</si>
  <si>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</si>
  <si>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</si>
  <si>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</si>
  <si>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</si>
  <si>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</si>
  <si>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</si>
  <si>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</si>
  <si>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</si>
  <si>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</si>
  <si>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</si>
  <si>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</si>
  <si>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</si>
  <si>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</si>
  <si>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</si>
  <si>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</si>
  <si>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</si>
  <si>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</si>
  <si>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</si>
  <si>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</si>
  <si>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</si>
  <si>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</si>
  <si>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</si>
  <si>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</si>
  <si>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</si>
  <si>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</si>
  <si>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</si>
  <si>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</si>
  <si>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</si>
  <si>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</si>
  <si>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</si>
  <si>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</si>
  <si>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</si>
  <si>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</si>
  <si>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</si>
  <si>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</si>
  <si>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</si>
  <si>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</si>
  <si>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</si>
  <si>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</si>
  <si>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</si>
  <si>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</si>
  <si>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</si>
  <si>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</si>
  <si>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</si>
  <si>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</si>
  <si>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</si>
  <si>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</si>
  <si>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</si>
  <si>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</si>
  <si>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</si>
  <si>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</si>
  <si>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</si>
  <si>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</si>
  <si>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</si>
  <si>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</si>
  <si>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</si>
  <si>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</si>
  <si>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</si>
  <si>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</si>
  <si>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</si>
  <si>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</si>
  <si>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</si>
  <si>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</si>
  <si>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</si>
  <si>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</si>
  <si>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</si>
  <si>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</si>
  <si>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</si>
  <si>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</si>
  <si>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</si>
  <si>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</si>
  <si>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</si>
  <si>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</si>
  <si>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</si>
  <si>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</si>
  <si>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</si>
  <si>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</si>
  <si>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</si>
  <si>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</si>
  <si>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</si>
  <si>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</si>
  <si>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</si>
  <si>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</si>
  <si>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</si>
  <si>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</si>
  <si>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</si>
  <si>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</si>
  <si>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</si>
  <si>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</si>
  <si>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</si>
  <si>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</si>
  <si>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</si>
  <si>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</si>
  <si>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</si>
  <si>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</si>
  <si>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</si>
  <si>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</si>
  <si>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</si>
  <si>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</si>
  <si>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</si>
  <si>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</si>
  <si>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</si>
  <si>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</si>
  <si>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</si>
  <si>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</si>
  <si>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</si>
  <si>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</si>
  <si>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</si>
  <si>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</si>
  <si>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</si>
  <si>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</si>
  <si>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</si>
  <si>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</si>
  <si>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</si>
  <si>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</si>
  <si>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</si>
  <si>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</si>
  <si>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</si>
  <si>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</si>
  <si>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</si>
  <si>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</si>
  <si>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</si>
  <si>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</si>
  <si>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</si>
  <si>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</si>
  <si>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</si>
  <si>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</si>
  <si>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</si>
  <si>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</si>
  <si>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</si>
  <si>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</si>
  <si>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</si>
  <si>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</si>
  <si>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</si>
  <si>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</si>
  <si>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</si>
  <si>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</si>
  <si>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</si>
  <si>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</si>
  <si>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</si>
  <si>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</si>
  <si>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</si>
  <si>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</si>
  <si>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</si>
  <si>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</si>
  <si>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</si>
  <si>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</si>
  <si>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</si>
  <si>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</si>
  <si>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</si>
  <si>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</si>
  <si>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</si>
  <si>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</si>
  <si>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</si>
  <si>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</si>
  <si>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</si>
  <si>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</si>
  <si>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</si>
  <si>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</si>
  <si>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</si>
  <si>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</si>
  <si>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</si>
  <si>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</si>
  <si>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</si>
  <si>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</si>
  <si>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</si>
  <si>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</si>
  <si>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</si>
  <si>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</si>
  <si>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</si>
  <si>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</si>
  <si>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</si>
  <si>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</si>
  <si>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</si>
  <si>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</si>
  <si>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</si>
  <si>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</si>
  <si>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</si>
  <si>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</si>
  <si>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</si>
  <si>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</si>
  <si>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</si>
  <si>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</si>
  <si>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</si>
  <si>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</si>
  <si>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</si>
  <si>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</si>
  <si>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</si>
  <si>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</si>
  <si>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</si>
  <si>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</si>
  <si>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</si>
  <si>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</si>
  <si>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</si>
  <si>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</si>
  <si>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</si>
  <si>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</si>
  <si>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</si>
  <si>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</si>
  <si>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</si>
  <si>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</si>
  <si>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</si>
  <si>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</si>
  <si>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</si>
  <si>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</si>
  <si>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</si>
  <si>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</si>
  <si>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</si>
  <si>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</si>
  <si>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</si>
  <si>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</si>
  <si>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</si>
  <si>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</si>
  <si>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</si>
  <si>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</si>
  <si>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</si>
  <si>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</si>
  <si>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</si>
  <si>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</si>
  <si>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</si>
  <si>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</si>
  <si>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</si>
  <si>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</si>
  <si>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</si>
  <si>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</si>
  <si>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</si>
  <si>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</si>
  <si>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</si>
  <si>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</si>
  <si>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</si>
  <si>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</si>
  <si>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</si>
  <si>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</si>
  <si>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</si>
  <si>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</si>
  <si>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</si>
  <si>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</si>
  <si>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</si>
  <si>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</si>
  <si>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</si>
  <si>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</si>
  <si>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</si>
  <si>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</si>
  <si>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</si>
  <si>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</si>
  <si>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</si>
  <si>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</si>
  <si>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</si>
  <si>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</si>
  <si>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</si>
  <si>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</si>
  <si>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</si>
  <si>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</si>
  <si>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</si>
  <si>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</si>
  <si>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</si>
  <si>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</si>
  <si>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</si>
  <si>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</si>
  <si>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</si>
  <si>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</si>
  <si>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</si>
  <si>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</si>
  <si>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</si>
  <si>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</si>
  <si>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</si>
  <si>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</si>
  <si>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</si>
  <si>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</si>
  <si>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</si>
  <si>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</si>
  <si>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</si>
  <si>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</si>
  <si>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</si>
  <si>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</si>
  <si>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</si>
  <si>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</si>
  <si>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</si>
  <si>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</si>
  <si>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</si>
  <si>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</si>
  <si>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</si>
  <si>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</si>
  <si>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</si>
  <si>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</si>
  <si>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</si>
  <si>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</si>
  <si>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</si>
  <si>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</si>
  <si>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</si>
  <si>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</si>
  <si>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</si>
  <si>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</si>
  <si>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</si>
  <si>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</si>
  <si>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</si>
  <si>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</si>
  <si>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</si>
  <si>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</si>
  <si>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</si>
  <si>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</si>
  <si>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</si>
  <si>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</si>
  <si>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</si>
  <si>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</si>
  <si>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</si>
  <si>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</si>
  <si>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</si>
  <si>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</si>
  <si>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</si>
  <si>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</si>
  <si>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</si>
  <si>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</si>
  <si>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</si>
  <si>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</si>
  <si>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</si>
  <si>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</si>
  <si>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</si>
  <si>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</si>
  <si>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</si>
  <si>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</si>
  <si>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</si>
  <si>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</si>
  <si>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</si>
  <si>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</si>
  <si>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</si>
  <si>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</si>
  <si>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</si>
  <si>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</si>
  <si>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</si>
  <si>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</si>
  <si>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</si>
  <si>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</si>
  <si>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</si>
  <si>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</si>
  <si>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</si>
  <si>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</si>
  <si>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</si>
  <si>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</si>
  <si>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</si>
  <si>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</si>
  <si>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</si>
  <si>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</si>
  <si>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</si>
  <si>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</si>
  <si>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</si>
  <si>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</si>
  <si>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</si>
  <si>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</si>
  <si>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</si>
  <si>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</si>
  <si>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</si>
  <si>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</si>
  <si>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</si>
  <si>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</si>
  <si>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</si>
  <si>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</si>
  <si>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</si>
  <si>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</si>
  <si>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</si>
  <si>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</si>
  <si>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</si>
  <si>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</si>
  <si>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</si>
  <si>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</si>
  <si>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</si>
  <si>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</si>
  <si>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</si>
  <si>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</si>
  <si>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</si>
  <si>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</si>
  <si>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</si>
  <si>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</si>
  <si>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</si>
  <si>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</si>
  <si>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</si>
  <si>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</si>
  <si>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</si>
  <si>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</si>
  <si>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</si>
  <si>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</si>
  <si>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</si>
  <si>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</si>
  <si>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</si>
  <si>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</si>
  <si>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</si>
  <si>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</si>
  <si>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</si>
  <si>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</si>
  <si>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</si>
  <si>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</si>
  <si>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</si>
  <si>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</si>
  <si>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</si>
  <si>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</si>
  <si>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</si>
  <si>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</si>
  <si>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</si>
  <si>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</si>
  <si>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</si>
  <si>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</si>
  <si>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</si>
  <si>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</si>
  <si>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</si>
  <si>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</si>
  <si>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</si>
  <si>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</si>
  <si>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</si>
  <si>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</si>
  <si>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</si>
  <si>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</si>
  <si>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</si>
  <si>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</si>
  <si>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</si>
  <si>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</si>
  <si>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</si>
  <si>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</si>
  <si>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</si>
  <si>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</si>
  <si>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</si>
  <si>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</si>
  <si>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</si>
  <si>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</si>
  <si>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</si>
  <si>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</si>
  <si>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</si>
  <si>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</si>
  <si>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</si>
  <si>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</si>
  <si>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</si>
  <si>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</si>
  <si>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</si>
  <si>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</si>
  <si>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</si>
  <si>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</si>
  <si>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</si>
  <si>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</si>
  <si>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</si>
  <si>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</si>
  <si>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</si>
  <si>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</si>
  <si>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</si>
  <si>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</si>
  <si>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</si>
  <si>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</si>
  <si>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</si>
  <si>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</si>
  <si>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</si>
  <si>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</si>
  <si>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</si>
  <si>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</si>
  <si>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</si>
  <si>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</si>
  <si>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</si>
  <si>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</si>
  <si>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</si>
  <si>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</si>
  <si>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</si>
  <si>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</si>
  <si>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</si>
  <si>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</si>
  <si>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</si>
  <si>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</si>
  <si>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</si>
  <si>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</si>
  <si>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</si>
  <si>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</si>
  <si>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</si>
  <si>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</si>
  <si>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</si>
  <si>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</si>
  <si>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</si>
  <si>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</si>
  <si>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</si>
  <si>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</si>
  <si>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</si>
  <si>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</si>
  <si>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</si>
  <si>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</si>
  <si>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</si>
  <si>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</si>
  <si>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</si>
  <si>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</si>
  <si>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</si>
  <si>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</si>
  <si>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</si>
  <si>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</si>
  <si>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</si>
  <si>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</si>
  <si>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</si>
  <si>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</si>
  <si>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</si>
  <si>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</si>
  <si>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</si>
  <si>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</si>
  <si>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</si>
  <si>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</si>
  <si>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</si>
  <si>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</si>
  <si>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</si>
  <si>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</si>
  <si>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</si>
  <si>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</si>
  <si>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</si>
  <si>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</si>
  <si>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</si>
  <si>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</si>
  <si>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</si>
  <si>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</si>
  <si>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</si>
  <si>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</si>
  <si>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</si>
  <si>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</si>
  <si>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</si>
  <si>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</si>
  <si>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</si>
  <si>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</si>
  <si>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</si>
  <si>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</si>
  <si>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</si>
  <si>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</si>
  <si>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</si>
  <si>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</si>
  <si>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</si>
  <si>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</si>
  <si>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</si>
  <si>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</si>
  <si>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</si>
  <si>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</si>
  <si>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</si>
  <si>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</si>
  <si>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</si>
  <si>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</si>
  <si>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</si>
  <si>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</si>
  <si>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</si>
  <si>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</si>
  <si>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</si>
  <si>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</si>
  <si>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</si>
  <si>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</si>
  <si>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</si>
  <si>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</si>
  <si>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</si>
  <si>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</si>
  <si>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</si>
  <si>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</si>
  <si>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</si>
  <si>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</si>
  <si>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</si>
  <si>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</si>
  <si>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</si>
  <si>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</si>
  <si>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</si>
  <si>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</si>
  <si>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</si>
  <si>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</si>
  <si>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</si>
  <si>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</si>
  <si>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</si>
  <si>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</si>
  <si>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</si>
  <si>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</si>
  <si>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</si>
  <si>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</si>
  <si>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</si>
  <si>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</si>
  <si>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</si>
  <si>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</si>
  <si>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</si>
  <si>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</si>
  <si>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</si>
  <si>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</si>
  <si>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</si>
  <si>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</si>
  <si>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</si>
  <si>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</si>
  <si>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</si>
  <si>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</si>
  <si>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</si>
  <si>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</si>
  <si>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</si>
  <si>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</si>
  <si>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</si>
  <si>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</si>
  <si>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</si>
  <si>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</si>
  <si>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</si>
  <si>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</si>
  <si>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</si>
  <si>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</si>
  <si>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</si>
  <si>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</si>
  <si>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</si>
  <si>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</si>
  <si>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</si>
  <si>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</si>
  <si>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</si>
  <si>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</si>
  <si>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</si>
  <si>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</si>
  <si>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</si>
  <si>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</si>
  <si>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</si>
  <si>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</si>
  <si>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</si>
  <si>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</si>
  <si>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</si>
  <si>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</si>
  <si>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</si>
  <si>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</si>
  <si>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</si>
  <si>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</si>
  <si>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</si>
  <si>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</si>
  <si>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</si>
  <si>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</si>
  <si>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</si>
  <si>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</si>
  <si>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</si>
  <si>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</si>
  <si>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</si>
  <si>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</si>
  <si>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</si>
  <si>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</si>
  <si>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</si>
  <si>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</si>
  <si>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</si>
  <si>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</si>
  <si>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</si>
  <si>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</si>
  <si>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</si>
  <si>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</si>
  <si>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</si>
  <si>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</si>
  <si>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</si>
  <si>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</si>
  <si>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</si>
  <si>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</si>
  <si>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</si>
  <si>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</si>
  <si>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</si>
  <si>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</si>
  <si>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</si>
  <si>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</si>
  <si>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</si>
  <si>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</si>
  <si>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</si>
  <si>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</si>
  <si>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</si>
  <si>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</si>
  <si>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</si>
  <si>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</si>
  <si>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</si>
  <si>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</si>
  <si>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</si>
  <si>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</si>
  <si>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</si>
  <si>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</si>
  <si>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</si>
  <si>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</si>
  <si>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</si>
  <si>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</si>
  <si>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</si>
  <si>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</si>
  <si>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</si>
  <si>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</si>
  <si>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</si>
  <si>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</si>
  <si>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</si>
  <si>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</si>
  <si>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</si>
  <si>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</si>
  <si>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</si>
  <si>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</si>
  <si>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</si>
  <si>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</si>
  <si>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</si>
  <si>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</si>
  <si>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</si>
  <si>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</si>
  <si>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</si>
  <si>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</si>
  <si>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</si>
  <si>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</si>
  <si>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</si>
  <si>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</si>
  <si>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</si>
  <si>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</si>
  <si>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</si>
  <si>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</si>
  <si>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</si>
  <si>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</si>
  <si>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</si>
  <si>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</si>
  <si>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</si>
  <si>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</si>
  <si>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</si>
  <si>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</si>
  <si>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</si>
  <si>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</si>
  <si>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</si>
  <si>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</si>
  <si>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</si>
  <si>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</si>
  <si>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</si>
  <si>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</si>
  <si>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</si>
  <si>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</si>
  <si>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</si>
  <si>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</si>
  <si>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</si>
  <si>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</si>
  <si>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</si>
  <si>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</si>
  <si>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</si>
  <si>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</si>
  <si>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</si>
  <si>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</si>
  <si>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</si>
  <si>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</si>
  <si>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</si>
  <si>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</si>
  <si>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</si>
  <si>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</si>
  <si>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</si>
  <si>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</si>
  <si>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</si>
  <si>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</si>
  <si>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</si>
  <si>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</si>
  <si>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</si>
  <si>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</si>
  <si>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</si>
  <si>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</si>
  <si>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</si>
  <si>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</si>
  <si>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</si>
  <si>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</si>
  <si>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</si>
  <si>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</si>
  <si>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</si>
  <si>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</si>
  <si>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</si>
  <si>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</si>
  <si>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</si>
  <si>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</si>
  <si>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</si>
  <si>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</si>
  <si>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</si>
  <si>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</si>
  <si>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</si>
  <si>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</si>
  <si>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</si>
  <si>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</si>
  <si>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</si>
  <si>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</si>
  <si>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</si>
  <si>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</si>
  <si>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</si>
  <si>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</si>
  <si>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</si>
  <si>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</si>
  <si>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</si>
  <si>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</si>
  <si>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</si>
  <si>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</si>
  <si>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</si>
  <si>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</si>
  <si>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</si>
  <si>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</si>
  <si>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</si>
  <si>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</si>
  <si>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</si>
  <si>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</si>
  <si>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</si>
  <si>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</si>
  <si>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</si>
  <si>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</si>
  <si>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</si>
  <si>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</si>
  <si>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</si>
  <si>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</si>
  <si>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</si>
  <si>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</si>
  <si>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</si>
  <si>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</si>
  <si>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</si>
  <si>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</si>
  <si>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</si>
  <si>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</si>
  <si>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</si>
  <si>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</si>
  <si>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</si>
  <si>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</si>
  <si>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</si>
  <si>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</si>
  <si>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</si>
  <si>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</si>
  <si>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</si>
  <si>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</si>
  <si>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</si>
  <si>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</si>
  <si>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</si>
  <si>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</si>
  <si>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</si>
  <si>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</si>
  <si>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</si>
  <si>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</si>
  <si>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</si>
  <si>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</si>
  <si>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</si>
  <si>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</si>
  <si>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</si>
  <si>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</si>
  <si>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</si>
  <si>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</si>
  <si>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</si>
  <si>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</si>
  <si>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</si>
  <si>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</si>
  <si>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</si>
  <si>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</si>
  <si>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</si>
  <si>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</si>
  <si>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</si>
  <si>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</si>
  <si>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</si>
  <si>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</si>
  <si>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</si>
  <si>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</si>
  <si>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</si>
  <si>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</si>
  <si>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</si>
  <si>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</si>
  <si>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</si>
  <si>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</si>
  <si>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</si>
  <si>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</si>
  <si>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</si>
  <si>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</si>
  <si>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</si>
  <si>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</si>
  <si>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</si>
  <si>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</si>
  <si>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</si>
  <si>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</si>
  <si>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</si>
  <si>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</si>
  <si>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</si>
  <si>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</si>
  <si>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</si>
  <si>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</si>
  <si>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</si>
  <si>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</si>
  <si>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</si>
  <si>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</si>
  <si>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</si>
  <si>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</si>
  <si>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</si>
  <si>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</si>
  <si>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</si>
  <si>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</si>
  <si>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</si>
  <si>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</si>
  <si>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</si>
  <si>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</si>
  <si>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</si>
  <si>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</si>
  <si>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</si>
  <si>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</si>
  <si>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</si>
  <si>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</si>
  <si>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</si>
  <si>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</si>
  <si>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</si>
  <si>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</si>
  <si>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</si>
  <si>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</si>
  <si>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</si>
  <si>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</si>
  <si>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</si>
  <si>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</si>
  <si>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</si>
  <si>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</si>
  <si>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</si>
  <si>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</si>
  <si>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</si>
  <si>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</si>
  <si>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</si>
  <si>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</si>
  <si>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</si>
  <si>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</si>
  <si>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</si>
  <si>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</si>
  <si>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</si>
  <si>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</si>
  <si>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</si>
  <si>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</si>
  <si>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</si>
  <si>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</si>
  <si>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</si>
  <si>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</si>
  <si>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</si>
  <si>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</si>
  <si>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</si>
  <si>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</si>
  <si>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</si>
  <si>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</si>
  <si>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</si>
  <si>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</si>
  <si>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</si>
  <si>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</si>
  <si>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</si>
  <si>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</si>
  <si>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</si>
  <si>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</si>
  <si>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</si>
  <si>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</si>
  <si>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</si>
  <si>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</si>
  <si>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</si>
  <si>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</si>
  <si>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</si>
  <si>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</si>
  <si>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</si>
  <si>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</si>
  <si>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</si>
  <si>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</si>
  <si>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</si>
  <si>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</si>
  <si>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</si>
  <si>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</si>
  <si>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</si>
  <si>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</si>
  <si>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</si>
  <si>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</si>
  <si>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</si>
  <si>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</si>
  <si>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</si>
  <si>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</si>
  <si>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</si>
  <si>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</si>
  <si>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</si>
  <si>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</si>
  <si>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</si>
  <si>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</si>
  <si>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</si>
  <si>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</si>
  <si>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</si>
  <si>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</si>
  <si>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</si>
  <si>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</si>
  <si>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</si>
  <si>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</si>
  <si>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</si>
  <si>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</si>
  <si>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</si>
  <si>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</si>
  <si>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</si>
  <si>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</si>
  <si>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</si>
  <si>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</si>
  <si>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</si>
  <si>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</si>
  <si>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</si>
  <si>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</si>
  <si>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</si>
  <si>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</si>
  <si>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</si>
  <si>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</si>
  <si>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</si>
  <si>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</si>
  <si>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</si>
  <si>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</si>
  <si>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</si>
  <si>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</si>
  <si>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</si>
  <si>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</si>
  <si>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</si>
  <si>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</si>
  <si>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</si>
  <si>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</si>
  <si>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</si>
  <si>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</si>
  <si>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</si>
  <si>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</si>
  <si>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</si>
  <si>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</si>
  <si>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</si>
  <si>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</si>
  <si>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</si>
  <si>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</si>
  <si>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</si>
  <si>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</si>
  <si>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</si>
  <si>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</si>
  <si>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</si>
  <si>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</si>
  <si>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</si>
  <si>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</si>
  <si>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</si>
  <si>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</si>
  <si>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</si>
  <si>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</si>
  <si>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</si>
  <si>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</si>
  <si>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</si>
  <si>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</si>
  <si>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</si>
  <si>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</si>
  <si>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</si>
  <si>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</si>
  <si>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</si>
  <si>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</si>
  <si>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</si>
  <si>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</si>
  <si>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</si>
  <si>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</si>
  <si>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</si>
  <si>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</si>
  <si>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</si>
  <si>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</si>
  <si>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</si>
  <si>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</si>
  <si>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</si>
  <si>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</si>
  <si>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</si>
  <si>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</si>
  <si>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</si>
  <si>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</si>
  <si>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</si>
  <si>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</si>
  <si>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</si>
  <si>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</si>
  <si>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</si>
  <si>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</si>
  <si>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</si>
  <si>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</si>
  <si>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</si>
  <si>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</si>
  <si>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</si>
  <si>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</si>
  <si>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</si>
  <si>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</si>
  <si>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</si>
  <si>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</si>
  <si>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</si>
  <si>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</si>
  <si>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</si>
  <si>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</si>
  <si>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</si>
  <si>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</si>
  <si>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</si>
  <si>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</si>
  <si>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</si>
  <si>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</si>
  <si>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</si>
  <si>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</si>
  <si>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</si>
  <si>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</si>
  <si>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</si>
  <si>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</si>
  <si>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</si>
  <si>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</si>
  <si>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</si>
  <si>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</si>
  <si>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</si>
  <si>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</si>
  <si>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</si>
  <si>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</si>
  <si>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</si>
  <si>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</si>
  <si>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</si>
  <si>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</si>
  <si>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</si>
  <si>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</si>
  <si>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</si>
  <si>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</si>
  <si>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</si>
  <si>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</si>
  <si>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</si>
  <si>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</si>
  <si>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</si>
  <si>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</si>
  <si>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</si>
  <si>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</si>
  <si>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</si>
  <si>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</si>
  <si>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</si>
  <si>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</si>
  <si>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</si>
  <si>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</si>
  <si>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</si>
  <si>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</si>
  <si>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</si>
  <si>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</si>
  <si>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</si>
  <si>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</si>
  <si>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</si>
  <si>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</si>
  <si>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</si>
  <si>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</si>
  <si>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</si>
  <si>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</si>
  <si>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</si>
  <si>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</si>
  <si>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</si>
  <si>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</si>
  <si>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</si>
  <si>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</si>
  <si>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</si>
  <si>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</si>
  <si>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</si>
  <si>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</si>
  <si>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</si>
  <si>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</si>
  <si>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</si>
  <si>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</si>
  <si>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</si>
  <si>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</si>
  <si>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</si>
  <si>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</si>
  <si>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</si>
  <si>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</si>
  <si>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</si>
  <si>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</si>
  <si>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</si>
  <si>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</si>
  <si>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</si>
  <si>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</si>
  <si>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</si>
  <si>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</si>
  <si>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</si>
  <si>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</si>
  <si>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</si>
  <si>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</si>
  <si>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</si>
  <si>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</si>
  <si>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</si>
  <si>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</si>
  <si>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</si>
  <si>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</si>
  <si>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</si>
  <si>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</si>
  <si>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</si>
  <si>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</si>
  <si>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</si>
  <si>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</si>
  <si>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</si>
  <si>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</si>
  <si>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</si>
  <si>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</si>
  <si>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</si>
  <si>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</si>
  <si>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</si>
  <si>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</si>
  <si>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</si>
  <si>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</si>
  <si>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</si>
  <si>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</si>
  <si>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</si>
  <si>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</si>
  <si>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</si>
  <si>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</si>
  <si>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</si>
  <si>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</si>
  <si>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</si>
  <si>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</si>
  <si>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</si>
  <si>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</si>
  <si>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</si>
  <si>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</si>
  <si>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</si>
  <si>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</si>
  <si>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</si>
  <si>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</si>
  <si>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</si>
  <si>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</si>
  <si>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</si>
  <si>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</si>
  <si>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</si>
  <si>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</si>
  <si>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</si>
  <si>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</si>
  <si>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</si>
  <si>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</si>
  <si>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</si>
  <si>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</si>
  <si>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</si>
  <si>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</si>
  <si>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</si>
  <si>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</si>
  <si>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</si>
  <si>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</si>
  <si>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</si>
  <si>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</si>
  <si>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</si>
  <si>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</si>
  <si>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</si>
  <si>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</si>
  <si>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</si>
  <si>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</si>
  <si>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</si>
  <si>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</si>
  <si>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</si>
  <si>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</si>
  <si>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</si>
  <si>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</si>
  <si>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</si>
  <si>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</si>
  <si>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</si>
  <si>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</si>
  <si>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</si>
  <si>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</si>
  <si>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</si>
  <si>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</si>
  <si>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</si>
  <si>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</si>
  <si>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</si>
  <si>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</si>
  <si>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</si>
  <si>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</si>
  <si>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</si>
  <si>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</si>
  <si>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</si>
  <si>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</si>
  <si>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</si>
  <si>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</si>
  <si>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</si>
  <si>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</si>
  <si>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</si>
  <si>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</si>
  <si>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</si>
  <si>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</si>
  <si>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</si>
  <si>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</si>
  <si>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</si>
  <si>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</si>
  <si>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</si>
  <si>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</si>
  <si>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</si>
  <si>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</si>
  <si>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</si>
  <si>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</si>
  <si>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</si>
  <si>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</si>
  <si>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</si>
  <si>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</si>
  <si>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</si>
  <si>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</si>
  <si>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</si>
  <si>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</si>
  <si>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</si>
  <si>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</si>
  <si>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</si>
  <si>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</si>
  <si>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</si>
  <si>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</si>
  <si>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</si>
  <si>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</si>
  <si>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</si>
  <si>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</si>
  <si>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</si>
  <si>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</si>
  <si>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</si>
  <si>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</si>
  <si>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</si>
  <si>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</si>
  <si>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</si>
  <si>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</si>
  <si>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</si>
  <si>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</si>
  <si>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</si>
  <si>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</si>
  <si>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</si>
  <si>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</si>
  <si>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</si>
  <si>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</si>
  <si>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</si>
  <si>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</si>
  <si>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</si>
  <si>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</si>
  <si>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</si>
  <si>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</si>
  <si>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</si>
  <si>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</si>
  <si>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</si>
  <si>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</si>
  <si>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</si>
  <si>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</si>
  <si>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</si>
  <si>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</si>
  <si>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</si>
  <si>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</si>
  <si>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</si>
  <si>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</si>
  <si>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</si>
  <si>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</si>
  <si>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</si>
  <si>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</si>
  <si>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</si>
  <si>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</si>
  <si>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</si>
  <si>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</si>
  <si>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</si>
  <si>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</si>
  <si>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</si>
  <si>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</si>
  <si>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</si>
  <si>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</si>
  <si>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</si>
  <si>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</si>
  <si>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</si>
  <si>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</si>
  <si>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</si>
  <si>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</si>
  <si>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</si>
  <si>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</si>
  <si>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</si>
  <si>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</si>
  <si>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</si>
  <si>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</si>
  <si>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</si>
  <si>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</si>
  <si>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</si>
  <si>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</si>
  <si>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</si>
  <si>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</si>
  <si>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</si>
  <si>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</si>
  <si>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</si>
  <si>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</si>
  <si>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</si>
  <si>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</si>
  <si>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</si>
  <si>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</si>
  <si>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</si>
  <si>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</si>
  <si>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</si>
  <si>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</si>
  <si>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</si>
  <si>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</si>
  <si>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</si>
  <si>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</si>
  <si>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</si>
  <si>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</si>
  <si>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</si>
  <si>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</si>
  <si>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</si>
  <si>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</si>
  <si>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</si>
  <si>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</si>
  <si>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</si>
  <si>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</si>
  <si>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</si>
  <si>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</si>
  <si>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</si>
  <si>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</si>
  <si>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</si>
  <si>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</si>
  <si>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</si>
  <si>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</si>
  <si>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</si>
  <si>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</si>
  <si>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</si>
  <si>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</si>
  <si>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</si>
  <si>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</si>
  <si>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</si>
  <si>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</si>
  <si>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</si>
  <si>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</si>
  <si>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</si>
  <si>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</si>
  <si>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</si>
  <si>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</si>
  <si>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</si>
  <si>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</si>
  <si>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</si>
  <si>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</si>
  <si>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</si>
  <si>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</si>
  <si>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</si>
  <si>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</si>
  <si>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</si>
  <si>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</si>
  <si>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</si>
  <si>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</si>
  <si>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</si>
  <si>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</si>
  <si>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</si>
  <si>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</si>
  <si>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</si>
  <si>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</si>
  <si>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</si>
  <si>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</si>
  <si>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</si>
  <si>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</si>
  <si>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</si>
  <si>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</si>
  <si>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</si>
  <si>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</si>
  <si>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</si>
  <si>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</si>
  <si>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</si>
  <si>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</si>
  <si>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</si>
  <si>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</si>
  <si>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</si>
  <si>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</si>
  <si>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</si>
  <si>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</si>
  <si>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</si>
  <si>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</si>
  <si>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</si>
  <si>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</si>
  <si>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</si>
  <si>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</si>
  <si>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</si>
  <si>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</si>
  <si>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</si>
  <si>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</si>
  <si>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</si>
  <si>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</si>
  <si>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</si>
  <si>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</si>
  <si>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</si>
  <si>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</si>
  <si>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</si>
  <si>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</si>
  <si>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</si>
  <si>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</si>
  <si>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</si>
  <si>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</si>
  <si>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</si>
  <si>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</si>
  <si>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</si>
  <si>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</si>
  <si>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</si>
  <si>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</si>
  <si>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</si>
  <si>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</si>
  <si>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</si>
  <si>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</si>
  <si>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</si>
  <si>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</si>
  <si>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</si>
  <si>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</si>
  <si>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</si>
  <si>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</si>
  <si>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</si>
  <si>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</si>
  <si>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</si>
  <si>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</si>
  <si>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</si>
  <si>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</si>
  <si>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</si>
  <si>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</si>
  <si>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</si>
  <si>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</si>
  <si>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</si>
  <si>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</si>
  <si>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</si>
  <si>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</si>
  <si>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</si>
  <si>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</si>
  <si>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</si>
  <si>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</si>
  <si>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</si>
  <si>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</si>
  <si>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</si>
  <si>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</si>
  <si>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</si>
  <si>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</si>
  <si>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</si>
  <si>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</si>
  <si>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</si>
  <si>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</si>
  <si>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</si>
  <si>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</si>
  <si>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</si>
  <si>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</si>
  <si>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</si>
  <si>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</si>
  <si>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</si>
  <si>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</si>
  <si>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</si>
  <si>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</si>
  <si>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</si>
  <si>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</si>
  <si>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</si>
  <si>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</si>
  <si>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</si>
  <si>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</si>
  <si>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</si>
  <si>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</si>
  <si>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</si>
  <si>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</si>
  <si>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</si>
  <si>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</si>
  <si>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</si>
  <si>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</si>
  <si>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</si>
  <si>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</si>
  <si>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</si>
  <si>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</si>
  <si>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</si>
  <si>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</si>
  <si>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</si>
  <si>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</si>
  <si>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</si>
  <si>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</si>
  <si>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</si>
  <si>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</si>
  <si>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</si>
  <si>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</si>
  <si>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</si>
  <si>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</si>
  <si>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</si>
  <si>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</si>
  <si>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</si>
  <si>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</si>
  <si>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</si>
  <si>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</si>
  <si>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</si>
  <si>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</si>
  <si>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</si>
  <si>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</si>
  <si>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</si>
  <si>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</si>
  <si>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</si>
  <si>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</si>
  <si>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</si>
  <si>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</si>
  <si>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</si>
  <si>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</si>
  <si>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</si>
  <si>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</si>
  <si>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</si>
  <si>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</si>
  <si>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</si>
  <si>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</si>
  <si>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</si>
  <si>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</si>
  <si>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</si>
  <si>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</si>
  <si>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</si>
  <si>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</si>
  <si>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</si>
  <si>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</si>
  <si>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</si>
  <si>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</si>
  <si>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</si>
  <si>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</si>
  <si>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</si>
  <si>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</si>
  <si>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</si>
  <si>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</si>
  <si>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</si>
  <si>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</si>
  <si>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</si>
  <si>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</si>
  <si>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</si>
  <si>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</si>
  <si>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</si>
  <si>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</si>
  <si>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</si>
  <si>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</si>
  <si>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</si>
  <si>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</si>
  <si>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</si>
  <si>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</si>
  <si>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</si>
  <si>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</si>
  <si>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</si>
  <si>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</si>
  <si>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</si>
  <si>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</si>
  <si>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</si>
  <si>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</si>
  <si>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</si>
  <si>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</si>
  <si>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</si>
  <si>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</si>
  <si>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</si>
  <si>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</si>
  <si>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</si>
  <si>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</si>
  <si>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</si>
  <si>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</si>
  <si>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</si>
  <si>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</si>
  <si>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</si>
  <si>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</si>
  <si>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</si>
  <si>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</si>
  <si>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</si>
  <si>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</si>
  <si>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</si>
  <si>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</si>
  <si>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</si>
  <si>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</si>
  <si>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</si>
  <si>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</si>
  <si>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</si>
  <si>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</si>
  <si>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</si>
  <si>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</si>
  <si>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</si>
  <si>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</si>
  <si>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</si>
  <si>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</si>
  <si>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</si>
  <si>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</si>
  <si>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</si>
  <si>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</si>
  <si>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</si>
  <si>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</si>
  <si>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</si>
  <si>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</si>
  <si>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</si>
  <si>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</si>
  <si>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</si>
  <si>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</si>
  <si>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</si>
  <si>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</si>
  <si>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</si>
  <si>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</si>
  <si>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</si>
  <si>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</si>
  <si>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</si>
  <si>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</si>
  <si>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</si>
  <si>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</si>
  <si>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</si>
  <si>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</si>
  <si>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</si>
  <si>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</si>
  <si>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</si>
  <si>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</si>
  <si>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</si>
  <si>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</si>
  <si>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</si>
  <si>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</si>
  <si>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</si>
  <si>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</si>
  <si>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</si>
  <si>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</si>
  <si>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</si>
  <si>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</si>
  <si>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</si>
  <si>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</si>
  <si>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</si>
  <si>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</si>
  <si>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</si>
  <si>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</si>
  <si>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</si>
  <si>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</si>
  <si>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</si>
  <si>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</si>
  <si>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</si>
  <si>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</si>
  <si>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</si>
  <si>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</si>
  <si>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</si>
  <si>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</si>
  <si>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</si>
  <si>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</si>
  <si>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</si>
  <si>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</si>
  <si>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</si>
  <si>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</si>
  <si>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</si>
  <si>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</si>
  <si>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</si>
  <si>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</si>
  <si>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</si>
  <si>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</si>
  <si>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</si>
  <si>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</si>
  <si>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</si>
  <si>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</si>
  <si>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</si>
  <si>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</si>
  <si>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</si>
  <si>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</si>
  <si>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</si>
  <si>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</si>
  <si>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</si>
  <si>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</si>
  <si>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</si>
  <si>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</si>
  <si>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</si>
  <si>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</si>
  <si>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</si>
  <si>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</si>
  <si>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</si>
  <si>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</si>
  <si>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</si>
  <si>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</si>
  <si>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</si>
  <si>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</si>
  <si>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</si>
  <si>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</si>
  <si>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</si>
  <si>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</si>
  <si>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</si>
  <si>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</si>
  <si>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</si>
  <si>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</si>
  <si>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</si>
  <si>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</si>
  <si>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</si>
  <si>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</si>
  <si>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</si>
  <si>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</si>
  <si>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</si>
  <si>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</si>
  <si>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</si>
  <si>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</si>
  <si>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</si>
  <si>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</si>
  <si>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</si>
  <si>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</si>
  <si>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</si>
  <si>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</si>
  <si>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</si>
  <si>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</si>
  <si>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</si>
  <si>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</si>
  <si>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</si>
  <si>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</si>
  <si>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</si>
  <si>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</si>
  <si>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</si>
  <si>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</si>
  <si>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</si>
  <si>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</si>
  <si>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</si>
  <si>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</si>
  <si>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</si>
  <si>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</si>
  <si>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</si>
  <si>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</si>
  <si>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</si>
  <si>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</si>
  <si>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</si>
  <si>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</si>
  <si>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</si>
  <si>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</si>
  <si>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</si>
  <si>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</si>
  <si>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</si>
  <si>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</si>
  <si>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</si>
  <si>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</si>
  <si>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</si>
  <si>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</si>
  <si>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</si>
  <si>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</si>
  <si>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</si>
  <si>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</si>
  <si>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</si>
  <si>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</si>
  <si>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</si>
  <si>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</si>
  <si>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</si>
  <si>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</si>
  <si>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</si>
  <si>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</si>
  <si>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</si>
  <si>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</si>
  <si>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</si>
  <si>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</si>
  <si>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</si>
  <si>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</si>
  <si>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</si>
  <si>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</si>
  <si>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</si>
  <si>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</si>
  <si>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</si>
  <si>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</si>
  <si>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</si>
  <si>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</si>
  <si>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</si>
  <si>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</si>
  <si>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</si>
  <si>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</si>
  <si>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</si>
  <si>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</si>
  <si>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</si>
  <si>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</si>
  <si>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</si>
  <si>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</si>
  <si>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</si>
  <si>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</si>
  <si>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</si>
  <si>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</si>
  <si>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</si>
  <si>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</si>
  <si>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</si>
  <si>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</si>
  <si>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</si>
  <si>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</si>
  <si>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</si>
  <si>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</si>
  <si>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</si>
  <si>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</si>
  <si>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</si>
  <si>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</si>
  <si>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</si>
  <si>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</si>
  <si>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</si>
  <si>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</si>
  <si>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</si>
  <si>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</si>
  <si>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</si>
  <si>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</si>
  <si>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</si>
  <si>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</si>
  <si>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</si>
  <si>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</si>
  <si>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</si>
  <si>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</si>
  <si>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</si>
  <si>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</si>
  <si>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</si>
  <si>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</si>
  <si>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</si>
  <si>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</si>
  <si>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</si>
  <si>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</si>
  <si>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</si>
  <si>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</si>
  <si>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</si>
  <si>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</si>
  <si>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</si>
  <si>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</si>
  <si>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</si>
  <si>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</si>
  <si>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</si>
  <si>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</si>
  <si>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</si>
  <si>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</si>
  <si>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</si>
  <si>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</si>
  <si>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</si>
  <si>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</si>
  <si>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</si>
  <si>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</si>
  <si>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</si>
  <si>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</si>
  <si>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</si>
  <si>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</si>
  <si>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</si>
  <si>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</si>
  <si>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</si>
  <si>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</si>
  <si>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</si>
  <si>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</si>
  <si>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</si>
  <si>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</si>
  <si>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</si>
  <si>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</si>
  <si>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</si>
  <si>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</si>
  <si>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</si>
  <si>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</si>
  <si>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</si>
  <si>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</si>
  <si>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</si>
  <si>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</si>
  <si>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</si>
  <si>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</si>
  <si>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</si>
  <si>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</si>
  <si>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</si>
  <si>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</si>
  <si>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</si>
  <si>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</si>
  <si>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</si>
  <si>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</si>
  <si>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</si>
  <si>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</si>
  <si>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</si>
  <si>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</si>
  <si>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</si>
  <si>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</si>
  <si>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</si>
  <si>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</si>
  <si>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</si>
  <si>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</si>
  <si>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</si>
  <si>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</si>
  <si>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</si>
  <si>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</si>
  <si>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</si>
  <si>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</si>
  <si>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</si>
  <si>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</si>
  <si>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</si>
  <si>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</si>
  <si>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</si>
  <si>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</si>
  <si>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</si>
  <si>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</si>
  <si>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</si>
  <si>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</si>
  <si>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</si>
  <si>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</si>
  <si>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</si>
  <si>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</si>
  <si>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</si>
  <si>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</si>
  <si>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</si>
  <si>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</si>
  <si>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</si>
  <si>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</si>
  <si>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</si>
  <si>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</si>
  <si>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</si>
  <si>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</si>
  <si>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</si>
  <si>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</si>
  <si>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</si>
  <si>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</si>
  <si>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</si>
  <si>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</si>
  <si>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</si>
  <si>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</si>
  <si>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</si>
  <si>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</si>
  <si>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</si>
  <si>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</si>
  <si>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</si>
  <si>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</si>
  <si>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</si>
  <si>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</si>
  <si>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</si>
  <si>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</si>
  <si>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</si>
  <si>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</si>
  <si>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</si>
  <si>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</si>
  <si>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</si>
  <si>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</si>
  <si>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</si>
  <si>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</si>
  <si>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</si>
  <si>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</si>
  <si>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</si>
  <si>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</si>
  <si>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</si>
  <si>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</si>
  <si>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</si>
  <si>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</si>
  <si>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</si>
  <si>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</si>
  <si>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</si>
  <si>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</si>
  <si>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</si>
  <si>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</si>
  <si>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</si>
  <si>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</si>
  <si>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</si>
  <si>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</si>
  <si>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</si>
  <si>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</si>
  <si>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</si>
  <si>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</si>
  <si>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</si>
  <si>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</si>
  <si>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</si>
  <si>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</si>
  <si>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</si>
  <si>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</si>
  <si>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</si>
  <si>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</si>
  <si>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</si>
  <si>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</si>
  <si>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</si>
  <si>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</si>
  <si>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</si>
  <si>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</si>
  <si>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</si>
  <si>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</si>
  <si>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</si>
  <si>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</si>
  <si>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</si>
  <si>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</si>
  <si>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</si>
  <si>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</si>
  <si>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</si>
  <si>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</si>
  <si>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</si>
  <si>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</si>
  <si>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</si>
  <si>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</si>
  <si>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</si>
  <si>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</si>
  <si>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</si>
  <si>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</si>
  <si>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</si>
  <si>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</si>
  <si>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</si>
  <si>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</si>
  <si>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</si>
  <si>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</si>
  <si>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</si>
  <si>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</si>
  <si>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</si>
  <si>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</si>
  <si>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</si>
  <si>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</si>
  <si>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</si>
  <si>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</si>
  <si>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</si>
  <si>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</si>
  <si>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</si>
  <si>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</si>
  <si>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</si>
  <si>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</si>
  <si>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</si>
  <si>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</si>
  <si>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</si>
  <si>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</si>
  <si>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</si>
  <si>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</si>
  <si>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</si>
  <si>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</si>
  <si>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</si>
  <si>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</si>
  <si>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</si>
  <si>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</si>
  <si>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</si>
  <si>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</si>
  <si>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</si>
  <si>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</si>
  <si>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</si>
  <si>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</si>
  <si>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</si>
  <si>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</si>
  <si>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</si>
  <si>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</si>
  <si>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</si>
  <si>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</si>
  <si>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</si>
  <si>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</si>
  <si>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</si>
  <si>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</si>
  <si>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</si>
  <si>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</si>
  <si>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</si>
  <si>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</si>
  <si>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</si>
  <si>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</si>
  <si>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</si>
  <si>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</si>
  <si>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</si>
  <si>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</si>
  <si>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</si>
  <si>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</si>
  <si>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</si>
  <si>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</si>
  <si>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</si>
  <si>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</si>
  <si>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</si>
  <si>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</si>
  <si>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</si>
  <si>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</si>
  <si>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</si>
  <si>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</si>
  <si>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</si>
  <si>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</si>
  <si>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</si>
  <si>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</si>
  <si>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</si>
  <si>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</si>
  <si>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</si>
  <si>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</si>
  <si>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</si>
  <si>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</si>
  <si>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</si>
  <si>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</si>
  <si>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</si>
  <si>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</si>
  <si>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</si>
  <si>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</si>
  <si>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</si>
  <si>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</si>
  <si>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</si>
  <si>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</si>
  <si>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</si>
  <si>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</si>
  <si>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</si>
  <si>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</si>
  <si>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</si>
  <si>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</si>
  <si>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</si>
  <si>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</si>
  <si>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</si>
  <si>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</si>
  <si>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</si>
  <si>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</si>
  <si>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</si>
  <si>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</si>
  <si>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</si>
  <si>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</si>
  <si>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</si>
  <si>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</si>
  <si>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</si>
  <si>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</si>
  <si>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</si>
  <si>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</si>
  <si>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</si>
  <si>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</si>
  <si>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</si>
  <si>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</si>
  <si>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</si>
  <si>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</si>
  <si>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</si>
  <si>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</si>
  <si>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</si>
  <si>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</si>
  <si>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</si>
  <si>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</si>
  <si>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</si>
  <si>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</si>
  <si>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</si>
  <si>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</si>
  <si>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</si>
  <si>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</si>
  <si>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</si>
  <si>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</si>
  <si>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</si>
  <si>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</si>
  <si>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</si>
  <si>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</si>
  <si>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</si>
  <si>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</si>
  <si>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</si>
  <si>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</si>
  <si>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</si>
  <si>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</si>
  <si>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</si>
  <si>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</si>
  <si>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</si>
  <si>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</si>
  <si>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</si>
  <si>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</si>
  <si>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</si>
  <si>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</si>
  <si>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</si>
  <si>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</si>
  <si>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</si>
  <si>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</si>
  <si>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</si>
  <si>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</si>
  <si>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</si>
  <si>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</si>
  <si>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</si>
  <si>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</si>
  <si>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</si>
  <si>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</si>
  <si>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</si>
  <si>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</si>
  <si>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</si>
  <si>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</si>
  <si>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</si>
  <si>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</si>
  <si>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</si>
  <si>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</si>
  <si>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</si>
  <si>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</si>
  <si>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</si>
  <si>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</si>
  <si>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</si>
  <si>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</si>
  <si>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</si>
  <si>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</si>
  <si>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</si>
  <si>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</si>
  <si>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</si>
  <si>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</si>
  <si>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</si>
  <si>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</si>
  <si>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</si>
  <si>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</si>
  <si>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</si>
  <si>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</si>
  <si>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</si>
  <si>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</si>
  <si>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</si>
  <si>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</si>
  <si>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</si>
  <si>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</si>
  <si>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</si>
  <si>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</si>
  <si>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</si>
  <si>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</si>
  <si>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</si>
  <si>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</si>
  <si>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</si>
  <si>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</si>
  <si>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</si>
  <si>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</si>
  <si>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</si>
  <si>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</si>
  <si>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</si>
  <si>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</si>
  <si>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</si>
  <si>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</si>
  <si>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</si>
  <si>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</si>
  <si>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</si>
  <si>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</si>
  <si>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</si>
  <si>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</si>
  <si>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</si>
  <si>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</si>
  <si>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</si>
  <si>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</si>
  <si>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</si>
  <si>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</si>
  <si>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</si>
  <si>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</si>
  <si>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</si>
  <si>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</si>
  <si>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</si>
  <si>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</si>
  <si>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</si>
  <si>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</si>
  <si>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</si>
  <si>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</si>
  <si>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</si>
  <si>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</si>
  <si>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</si>
  <si>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</si>
  <si>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</si>
  <si>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</si>
  <si>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</si>
  <si>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</si>
  <si>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</si>
  <si>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</si>
  <si>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</si>
  <si>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</si>
  <si>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</si>
  <si>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</si>
  <si>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</si>
  <si>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</si>
  <si>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</si>
  <si>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</si>
  <si>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</si>
  <si>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</si>
  <si>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</si>
  <si>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</si>
  <si>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</si>
  <si>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</si>
  <si>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</si>
  <si>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</si>
  <si>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</si>
  <si>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</si>
  <si>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</si>
  <si>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</si>
  <si>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</si>
  <si>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</si>
  <si>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</si>
  <si>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</si>
  <si>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</si>
  <si>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</si>
  <si>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</si>
  <si>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</si>
  <si>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</si>
  <si>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</si>
  <si>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</si>
  <si>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</si>
  <si>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</si>
  <si>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</si>
  <si>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</si>
  <si>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</si>
  <si>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</si>
  <si>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</si>
  <si>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</si>
  <si>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</si>
  <si>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</si>
  <si>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</si>
  <si>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</si>
  <si>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</si>
  <si>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</si>
  <si>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</si>
  <si>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</si>
  <si>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</si>
  <si>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</si>
  <si>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</si>
  <si>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</si>
  <si>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</si>
  <si>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</si>
  <si>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</si>
  <si>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</si>
  <si>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</si>
  <si>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</si>
  <si>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</si>
  <si>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</si>
  <si>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</si>
  <si>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</si>
  <si>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</si>
  <si>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</si>
  <si>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</si>
  <si>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</si>
  <si>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</si>
  <si>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</si>
  <si>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</si>
  <si>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</si>
  <si>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</si>
  <si>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</si>
  <si>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</si>
  <si>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</si>
  <si>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</si>
  <si>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</si>
  <si>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</si>
  <si>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</si>
  <si>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</si>
  <si>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</si>
  <si>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</si>
  <si>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</si>
  <si>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</si>
  <si>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</si>
  <si>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</si>
  <si>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</si>
  <si>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</si>
  <si>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</si>
  <si>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</si>
  <si>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</si>
  <si>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</si>
  <si>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</si>
  <si>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</si>
  <si>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</si>
  <si>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</si>
  <si>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</si>
  <si>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</si>
  <si>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</si>
  <si>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</si>
  <si>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</si>
  <si>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</si>
  <si>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</si>
  <si>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</si>
  <si>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</si>
  <si>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</si>
  <si>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</si>
  <si>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</si>
  <si>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</si>
  <si>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</si>
  <si>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</si>
  <si>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</si>
  <si>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</si>
  <si>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</si>
  <si>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</si>
  <si>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</si>
  <si>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</si>
  <si>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</si>
  <si>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</si>
  <si>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</si>
  <si>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</si>
  <si>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</si>
  <si>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</si>
  <si>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</si>
  <si>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</si>
  <si>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</si>
  <si>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</si>
  <si>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</si>
  <si>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</si>
  <si>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</si>
  <si>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</si>
  <si>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</si>
  <si>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</si>
  <si>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</si>
  <si>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</si>
  <si>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</si>
  <si>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</si>
  <si>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</si>
  <si>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</si>
  <si>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</si>
  <si>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</si>
  <si>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</si>
  <si>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</si>
  <si>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</si>
  <si>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</si>
  <si>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</si>
  <si>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</si>
  <si>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</si>
  <si>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</si>
  <si>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</si>
  <si>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</si>
  <si>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</si>
  <si>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</si>
  <si>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</si>
  <si>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</si>
  <si>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</si>
  <si>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</si>
  <si>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</si>
  <si>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</si>
  <si>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</si>
  <si>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</si>
  <si>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</si>
  <si>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</si>
  <si>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</si>
  <si>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</si>
  <si>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</si>
  <si>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</si>
  <si>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</si>
  <si>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</si>
  <si>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</si>
  <si>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</si>
  <si>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</si>
  <si>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</si>
  <si>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</si>
  <si>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</si>
  <si>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</si>
  <si>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</si>
  <si>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</si>
  <si>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</si>
  <si>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</si>
  <si>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</si>
  <si>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</si>
  <si>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</si>
  <si>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</si>
  <si>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</si>
  <si>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</si>
  <si>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</si>
  <si>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</si>
  <si>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</si>
  <si>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</si>
  <si>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</si>
  <si>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</si>
  <si>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</si>
  <si>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</si>
  <si>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</si>
  <si>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</si>
  <si>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</si>
  <si>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</si>
  <si>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</si>
  <si>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</si>
  <si>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</si>
  <si>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</si>
  <si>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</si>
  <si>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</si>
  <si>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</si>
  <si>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</si>
  <si>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</si>
  <si>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</si>
  <si>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</si>
  <si>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</si>
  <si>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</si>
  <si>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</si>
  <si>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</si>
  <si>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</si>
  <si>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</si>
  <si>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</si>
  <si>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</si>
  <si>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</si>
  <si>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</si>
  <si>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</si>
  <si>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</si>
  <si>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</si>
  <si>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</si>
  <si>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</si>
  <si>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</si>
  <si>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</si>
  <si>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</si>
  <si>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</si>
  <si>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</si>
  <si>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</si>
  <si>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</si>
  <si>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</si>
  <si>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</si>
  <si>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</si>
  <si>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</si>
  <si>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</si>
  <si>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</si>
  <si>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</si>
  <si>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</si>
  <si>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</si>
  <si>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</si>
  <si>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</si>
  <si>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</si>
  <si>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</si>
  <si>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</si>
  <si>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</si>
  <si>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</si>
  <si>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</si>
  <si>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</si>
  <si>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</si>
  <si>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</si>
  <si>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</si>
  <si>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</si>
  <si>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</si>
  <si>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</si>
  <si>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</si>
  <si>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</si>
  <si>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</si>
  <si>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</si>
  <si>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</si>
  <si>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</si>
  <si>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</si>
  <si>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</si>
  <si>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</si>
  <si>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</si>
  <si>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</si>
  <si>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</si>
  <si>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</si>
  <si>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</si>
  <si>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</si>
  <si>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</si>
  <si>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</si>
  <si>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</si>
  <si>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</si>
  <si>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</si>
  <si>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</si>
  <si>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</si>
  <si>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</si>
  <si>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</si>
  <si>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</si>
  <si>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</si>
  <si>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</si>
  <si>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</si>
  <si>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</si>
  <si>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</si>
  <si>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</si>
  <si>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</si>
  <si>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</si>
  <si>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</si>
  <si>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</si>
  <si>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</si>
  <si>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</si>
  <si>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</si>
  <si>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</si>
  <si>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</si>
  <si>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</si>
  <si>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</si>
  <si>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</si>
  <si>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</si>
  <si>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</si>
  <si>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</si>
  <si>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</si>
  <si>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</si>
  <si>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</si>
  <si>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</si>
  <si>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</si>
  <si>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</si>
  <si>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</si>
  <si>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</si>
  <si>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</si>
  <si>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</si>
  <si>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</si>
  <si>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</si>
  <si>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</si>
  <si>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</si>
  <si>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</si>
  <si>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</si>
  <si>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</si>
  <si>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</si>
  <si>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</si>
  <si>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</si>
  <si>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</si>
  <si>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</si>
  <si>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</si>
  <si>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</si>
  <si>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</si>
  <si>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</si>
  <si>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</si>
  <si>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</si>
  <si>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</si>
  <si>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</si>
  <si>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</si>
  <si>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</si>
  <si>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</si>
  <si>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</si>
  <si>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</si>
  <si>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</si>
  <si>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</si>
  <si>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</si>
  <si>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</si>
  <si>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</si>
  <si>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</si>
  <si>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</si>
  <si>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</si>
  <si>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</si>
  <si>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</si>
  <si>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</si>
  <si>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</si>
  <si>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</si>
  <si>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</si>
  <si>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</si>
  <si>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</si>
  <si>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</si>
  <si>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</si>
  <si>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</si>
  <si>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</si>
  <si>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</si>
  <si>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</si>
  <si>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</si>
  <si>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</si>
  <si>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</si>
  <si>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</si>
  <si>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</si>
  <si>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</si>
  <si>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</si>
  <si>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</si>
  <si>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</si>
  <si>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</si>
  <si>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</si>
  <si>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</si>
  <si>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</si>
  <si>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</si>
  <si>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</si>
  <si>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</si>
  <si>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</si>
  <si>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</si>
  <si>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</si>
  <si>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</si>
  <si>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</si>
  <si>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</si>
  <si>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</si>
  <si>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</si>
  <si>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</si>
  <si>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</si>
  <si>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</si>
  <si>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</si>
  <si>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</si>
  <si>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</si>
  <si>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</si>
  <si>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</si>
  <si>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</si>
  <si>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</si>
  <si>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</si>
  <si>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</si>
  <si>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</si>
  <si>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</si>
  <si>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</si>
  <si>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</si>
  <si>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</si>
  <si>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</si>
  <si>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</si>
  <si>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</si>
  <si>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</si>
  <si>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</si>
  <si>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</si>
  <si>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</si>
  <si>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</si>
  <si>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</si>
  <si>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</si>
  <si>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</si>
  <si>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</si>
  <si>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</si>
  <si>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</si>
  <si>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</si>
  <si>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</si>
  <si>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</si>
  <si>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</si>
  <si>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</si>
  <si>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</si>
  <si>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</si>
  <si>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</si>
  <si>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</si>
  <si>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</si>
  <si>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</si>
  <si>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</si>
  <si>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</si>
  <si>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</si>
  <si>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</si>
  <si>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</si>
  <si>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</si>
  <si>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</si>
  <si>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</si>
  <si>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</si>
  <si>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</si>
  <si>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</si>
  <si>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</si>
  <si>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</si>
  <si>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</si>
  <si>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</si>
  <si>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</si>
  <si>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</si>
  <si>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</si>
  <si>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</si>
  <si>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</si>
  <si>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</si>
  <si>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</si>
  <si>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</si>
  <si>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</si>
  <si>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</si>
  <si>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</si>
  <si>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</si>
  <si>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</si>
  <si>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</si>
  <si>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</si>
  <si>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</si>
  <si>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</si>
  <si>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</si>
  <si>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</si>
  <si>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</si>
  <si>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</si>
  <si>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</si>
  <si>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</si>
  <si>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</si>
  <si>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</si>
  <si>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</si>
  <si>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</si>
  <si>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</si>
  <si>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</si>
  <si>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</si>
  <si>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</si>
  <si>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</si>
  <si>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</si>
  <si>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</si>
  <si>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</si>
  <si>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</si>
  <si>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</si>
  <si>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</si>
  <si>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</si>
  <si>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</si>
  <si>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</si>
  <si>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</si>
  <si>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</si>
  <si>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</si>
  <si>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</si>
  <si>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</si>
  <si>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</si>
  <si>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</si>
  <si>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</si>
  <si>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</si>
  <si>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</si>
  <si>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</si>
  <si>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</si>
  <si>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</si>
  <si>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</si>
  <si>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</si>
  <si>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</si>
  <si>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</si>
  <si>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</si>
  <si>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</si>
  <si>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</si>
  <si>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</si>
  <si>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</si>
  <si>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</si>
  <si>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</si>
  <si>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</si>
  <si>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</si>
  <si>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</si>
  <si>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</si>
  <si>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</si>
  <si>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</si>
  <si>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</si>
  <si>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</si>
  <si>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</si>
  <si>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</si>
  <si>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</si>
  <si>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</si>
  <si>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</si>
  <si>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</si>
  <si>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</si>
  <si>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</si>
  <si>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</si>
  <si>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</si>
  <si>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</si>
  <si>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</si>
  <si>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</si>
  <si>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</si>
  <si>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</si>
  <si>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</si>
  <si>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</si>
  <si>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</si>
  <si>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</si>
  <si>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</si>
  <si>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</si>
  <si>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</si>
  <si>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</si>
  <si>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</si>
  <si>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</si>
  <si>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</si>
  <si>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</si>
  <si>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</si>
  <si>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</si>
  <si>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</si>
  <si>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</si>
  <si>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</si>
  <si>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</si>
  <si>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</si>
  <si>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</si>
  <si>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</si>
  <si>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</si>
  <si>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</si>
  <si>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</si>
  <si>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</si>
  <si>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</si>
  <si>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</si>
  <si>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</si>
  <si>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</si>
  <si>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</si>
  <si>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</si>
  <si>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</si>
  <si>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</si>
  <si>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</si>
  <si>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</si>
  <si>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</si>
  <si>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</si>
  <si>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</si>
  <si>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</si>
  <si>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</si>
  <si>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</si>
  <si>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</si>
  <si>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</si>
  <si>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</si>
  <si>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</si>
  <si>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</si>
  <si>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</si>
  <si>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</si>
  <si>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</si>
  <si>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</si>
  <si>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</si>
  <si>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</si>
  <si>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</si>
  <si>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</si>
  <si>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</si>
  <si>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</si>
  <si>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</si>
  <si>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</si>
  <si>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</si>
  <si>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</si>
  <si>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</si>
  <si>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</si>
  <si>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</si>
  <si>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</si>
  <si>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</si>
  <si>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</si>
  <si>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</si>
  <si>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</si>
  <si>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</si>
  <si>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</si>
  <si>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</si>
  <si>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</si>
  <si>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</si>
  <si>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</si>
  <si>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</si>
  <si>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</si>
  <si>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</si>
  <si>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</si>
  <si>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</si>
  <si>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</si>
  <si>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</si>
  <si>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</si>
  <si>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</si>
  <si>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</si>
  <si>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</si>
  <si>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</si>
  <si>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</si>
  <si>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</si>
  <si>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</si>
  <si>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</si>
  <si>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</si>
  <si>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</si>
  <si>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</si>
  <si>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</si>
  <si>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</si>
  <si>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</si>
  <si>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</si>
  <si>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</si>
  <si>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</si>
  <si>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</si>
  <si>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</si>
  <si>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</si>
  <si>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</si>
  <si>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</si>
  <si>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</si>
  <si>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</si>
  <si>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</si>
  <si>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</si>
  <si>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</si>
  <si>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</si>
  <si>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</si>
  <si>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</si>
  <si>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</si>
  <si>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</si>
  <si>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</si>
  <si>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</si>
  <si>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</si>
  <si>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</si>
  <si>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</si>
  <si>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</si>
  <si>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</si>
  <si>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</si>
  <si>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</si>
  <si>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</si>
  <si>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</si>
  <si>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</si>
  <si>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</si>
  <si>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</si>
  <si>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</si>
  <si>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</si>
  <si>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</si>
  <si>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</si>
  <si>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</si>
  <si>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</si>
  <si>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</si>
  <si>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</si>
  <si>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</si>
  <si>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</si>
  <si>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</si>
  <si>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</si>
  <si>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</si>
  <si>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</si>
  <si>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</si>
  <si>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</si>
  <si>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</si>
  <si>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</si>
  <si>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</si>
  <si>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</si>
  <si>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</si>
  <si>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</si>
  <si>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</si>
  <si>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</si>
  <si>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</si>
  <si>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</si>
  <si>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</si>
  <si>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</si>
  <si>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</si>
  <si>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</si>
  <si>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</si>
  <si>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</si>
  <si>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</si>
  <si>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</si>
  <si>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</si>
  <si>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</si>
  <si>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</si>
  <si>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</si>
  <si>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</si>
  <si>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</si>
  <si>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</si>
  <si>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</si>
  <si>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</si>
  <si>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</si>
  <si>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</si>
  <si>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</si>
  <si>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</si>
  <si>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</si>
  <si>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</si>
  <si>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</si>
  <si>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</si>
  <si>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</si>
  <si>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</si>
  <si>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</si>
  <si>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</si>
  <si>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</si>
  <si>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</si>
  <si>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</si>
  <si>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</si>
  <si>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</si>
  <si>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</si>
  <si>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</si>
  <si>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</si>
  <si>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</si>
  <si>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</si>
  <si>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</si>
  <si>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</si>
  <si>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</si>
  <si>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</si>
  <si>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</si>
  <si>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</si>
  <si>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</si>
  <si>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</si>
  <si>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</si>
  <si>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</si>
  <si>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</si>
  <si>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</si>
  <si>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</si>
  <si>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</si>
  <si>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</si>
  <si>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</si>
  <si>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</si>
  <si>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</si>
  <si>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</si>
  <si>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</si>
  <si>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</si>
  <si>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</si>
  <si>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</si>
  <si>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</si>
  <si>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</si>
  <si>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</si>
  <si>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</si>
  <si>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</si>
  <si>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</si>
  <si>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</si>
  <si>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</si>
  <si>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</si>
  <si>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</si>
  <si>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</si>
  <si>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</si>
  <si>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</si>
  <si>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</si>
  <si>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</si>
  <si>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</si>
  <si>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</si>
  <si>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</si>
  <si>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</si>
  <si>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</si>
  <si>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</si>
  <si>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</si>
  <si>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</si>
  <si>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</si>
  <si>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</si>
  <si>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</si>
  <si>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</si>
  <si>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</si>
  <si>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</si>
  <si>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</si>
  <si>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</si>
  <si>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</si>
  <si>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</si>
  <si>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</si>
  <si>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</si>
  <si>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</si>
  <si>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</si>
  <si>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</si>
  <si>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</si>
  <si>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</si>
  <si>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</si>
  <si>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</si>
  <si>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</si>
  <si>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</si>
  <si>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</si>
  <si>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</si>
  <si>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</si>
  <si>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</si>
  <si>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</si>
  <si>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</si>
  <si>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</si>
  <si>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</si>
  <si>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</si>
  <si>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</si>
  <si>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</si>
  <si>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</si>
  <si>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</si>
  <si>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</si>
  <si>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</si>
  <si>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</si>
  <si>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</si>
  <si>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</si>
  <si>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</si>
  <si>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</si>
  <si>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</si>
  <si>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</si>
  <si>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</si>
  <si>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</si>
  <si>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</si>
  <si>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</si>
  <si>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</si>
  <si>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</si>
  <si>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</si>
  <si>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</si>
  <si>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</si>
  <si>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</si>
  <si>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</si>
  <si>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</si>
  <si>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</si>
  <si>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</si>
  <si>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</si>
  <si>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</si>
  <si>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</si>
  <si>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</si>
  <si>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</si>
  <si>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</si>
  <si>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</si>
  <si>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</si>
  <si>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</si>
  <si>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</si>
  <si>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</si>
  <si>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</si>
  <si>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</si>
  <si>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</si>
  <si>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</si>
  <si>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</si>
  <si>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</si>
  <si>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</si>
  <si>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</si>
  <si>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</si>
  <si>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</si>
  <si>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</si>
  <si>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</si>
  <si>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</si>
  <si>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</si>
  <si>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</si>
  <si>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</si>
  <si>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</si>
  <si>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</si>
  <si>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</si>
  <si>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</si>
  <si>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</si>
  <si>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</si>
  <si>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</si>
  <si>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</si>
  <si>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</si>
  <si>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</si>
  <si>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</si>
  <si>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</si>
  <si>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</si>
  <si>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</si>
  <si>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</si>
  <si>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</si>
  <si>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</si>
  <si>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</si>
  <si>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</si>
  <si>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</si>
  <si>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</si>
  <si>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</si>
  <si>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</si>
  <si>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</si>
  <si>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</si>
  <si>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</si>
  <si>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</si>
  <si>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</si>
  <si>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</si>
  <si>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</si>
  <si>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</si>
  <si>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</si>
  <si>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</si>
  <si>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</si>
  <si>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</si>
  <si>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</si>
  <si>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</si>
  <si>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</si>
  <si>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</si>
  <si>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</si>
  <si>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</si>
  <si>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</si>
  <si>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</si>
  <si>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</si>
  <si>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</si>
  <si>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</si>
  <si>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</si>
  <si>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</si>
  <si>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</si>
  <si>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</si>
  <si>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</si>
  <si>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</si>
  <si>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</si>
  <si>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</si>
  <si>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</si>
  <si>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</si>
  <si>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</si>
  <si>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</si>
  <si>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</si>
  <si>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</si>
  <si>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</si>
  <si>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</si>
  <si>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</si>
  <si>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</si>
  <si>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</si>
  <si>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</si>
  <si>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</si>
  <si>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</si>
  <si>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</si>
  <si>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</si>
  <si>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</si>
  <si>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</si>
  <si>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</si>
  <si>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</si>
  <si>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</si>
  <si>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</si>
  <si>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</si>
  <si>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</si>
  <si>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</si>
  <si>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</si>
  <si>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</si>
  <si>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</si>
  <si>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</si>
  <si>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</si>
  <si>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</si>
  <si>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</si>
  <si>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</si>
  <si>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</si>
  <si>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</si>
  <si>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</si>
  <si>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</si>
  <si>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</si>
  <si>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</si>
  <si>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</si>
  <si>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</si>
  <si>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</si>
  <si>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</si>
  <si>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</si>
  <si>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</si>
  <si>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</si>
  <si>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</si>
  <si>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</si>
  <si>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</si>
  <si>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</si>
  <si>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</si>
  <si>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</si>
  <si>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</si>
  <si>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</si>
  <si>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</si>
  <si>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</si>
  <si>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</si>
  <si>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</si>
  <si>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</si>
  <si>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</si>
  <si>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</si>
  <si>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</si>
  <si>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</si>
  <si>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</si>
  <si>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</si>
  <si>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</si>
  <si>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</si>
  <si>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</si>
  <si>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</si>
  <si>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</si>
  <si>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</si>
  <si>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</si>
  <si>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</si>
  <si>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</si>
  <si>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</si>
  <si>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</si>
  <si>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</si>
  <si>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</si>
  <si>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</si>
  <si>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</si>
  <si>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</si>
  <si>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</si>
  <si>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</si>
  <si>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</si>
  <si>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</si>
  <si>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</si>
  <si>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</si>
  <si>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</si>
  <si>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</si>
  <si>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</si>
  <si>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</si>
  <si>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</si>
  <si>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</si>
  <si>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</si>
  <si>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</si>
  <si>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</si>
  <si>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</si>
  <si>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</si>
  <si>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</si>
  <si>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</si>
  <si>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</si>
  <si>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</si>
  <si>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</si>
  <si>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</si>
  <si>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</si>
  <si>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</si>
  <si>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</si>
  <si>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</si>
  <si>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</si>
  <si>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</si>
  <si>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</si>
  <si>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</si>
  <si>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</si>
  <si>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</si>
  <si>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</si>
  <si>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</si>
  <si>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</si>
  <si>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</si>
  <si>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</si>
  <si>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</si>
  <si>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</si>
  <si>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</si>
  <si>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</si>
  <si>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</si>
  <si>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</si>
  <si>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</si>
  <si>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</si>
  <si>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</si>
  <si>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</si>
  <si>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</si>
  <si>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</si>
  <si>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</si>
  <si>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</si>
  <si>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</si>
  <si>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</si>
  <si>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</si>
  <si>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</si>
  <si>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</si>
  <si>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</si>
  <si>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</si>
  <si>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</si>
  <si>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</si>
  <si>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</si>
  <si>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</si>
  <si>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</si>
  <si>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</si>
  <si>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</si>
  <si>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</si>
  <si>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</si>
  <si>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</si>
  <si>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</si>
  <si>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</si>
  <si>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</si>
  <si>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</si>
  <si>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</si>
  <si>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</si>
  <si>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</si>
  <si>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</si>
  <si>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</si>
  <si>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</si>
  <si>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</si>
  <si>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</si>
  <si>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</si>
  <si>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</si>
  <si>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</si>
  <si>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</si>
  <si>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</si>
  <si>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</si>
  <si>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</si>
  <si>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</si>
  <si>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</si>
  <si>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</si>
  <si>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</si>
  <si>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</si>
  <si>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</si>
  <si>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</si>
  <si>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</si>
  <si>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</si>
  <si>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</si>
  <si>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</si>
  <si>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</si>
  <si>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</si>
  <si>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</si>
  <si>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</si>
  <si>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</si>
  <si>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</si>
  <si>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</si>
  <si>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</si>
  <si>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</si>
  <si>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</si>
  <si>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</si>
  <si>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</si>
  <si>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</si>
  <si>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</si>
  <si>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</si>
  <si>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</si>
  <si>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</si>
  <si>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</si>
  <si>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</si>
  <si>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</si>
  <si>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</si>
  <si>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</si>
  <si>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</si>
  <si>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</si>
  <si>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</si>
  <si>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</si>
  <si>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</si>
  <si>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</si>
  <si>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</si>
  <si>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</si>
  <si>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</si>
  <si>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</si>
  <si>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</si>
  <si>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</si>
  <si>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</si>
  <si>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</si>
  <si>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</si>
  <si>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</si>
  <si>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</si>
  <si>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</si>
  <si>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</si>
  <si>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</si>
  <si>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</si>
  <si>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</si>
  <si>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</si>
  <si>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</si>
  <si>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</si>
  <si>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</si>
  <si>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</si>
  <si>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</si>
  <si>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</si>
  <si>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</si>
  <si>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</si>
  <si>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</si>
  <si>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</si>
  <si>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</si>
  <si>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</si>
  <si>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</si>
  <si>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</si>
  <si>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</si>
  <si>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</si>
  <si>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</si>
  <si>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</si>
  <si>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</si>
  <si>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</si>
  <si>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</si>
  <si>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</si>
  <si>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</si>
  <si>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</si>
  <si>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</si>
  <si>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</si>
  <si>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</si>
  <si>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</si>
  <si>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</si>
  <si>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</si>
  <si>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</si>
  <si>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</si>
  <si>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</si>
  <si>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</si>
  <si>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</si>
  <si>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</si>
  <si>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</si>
  <si>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</si>
  <si>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</si>
  <si>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</si>
  <si>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</si>
  <si>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</si>
  <si>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</si>
  <si>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</si>
  <si>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</si>
  <si>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</si>
  <si>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</si>
  <si>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</si>
  <si>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</si>
  <si>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</si>
  <si>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</si>
  <si>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</si>
  <si>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</si>
  <si>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</si>
  <si>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</si>
  <si>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</si>
  <si>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</si>
  <si>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</si>
  <si>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</si>
  <si>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</si>
  <si>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</si>
  <si>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</si>
  <si>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</si>
  <si>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</si>
  <si>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</si>
  <si>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</si>
  <si>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</si>
  <si>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</si>
  <si>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</si>
  <si>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</si>
  <si>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</si>
  <si>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</si>
  <si>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</si>
  <si>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</si>
  <si>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</si>
  <si>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</si>
  <si>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</si>
  <si>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</si>
  <si>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</si>
  <si>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</si>
  <si>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</si>
  <si>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</si>
  <si>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</si>
  <si>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</si>
  <si>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</si>
  <si>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</si>
  <si>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</si>
  <si>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</si>
  <si>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</si>
  <si>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</si>
  <si>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</si>
  <si>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</si>
  <si>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</si>
  <si>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</si>
  <si>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</si>
  <si>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</si>
  <si>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</si>
  <si>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</si>
  <si>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</si>
  <si>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</si>
  <si>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</si>
  <si>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</si>
  <si>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</si>
  <si>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</si>
  <si>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</si>
  <si>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</si>
  <si>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</si>
  <si>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</si>
  <si>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</si>
  <si>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</si>
  <si>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</si>
  <si>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</si>
  <si>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</si>
  <si>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</si>
  <si>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</si>
  <si>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</si>
  <si>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</si>
  <si>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</si>
  <si>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</si>
  <si>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</si>
  <si>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</si>
  <si>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</si>
  <si>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</si>
  <si>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</si>
  <si>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</si>
  <si>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</si>
  <si>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</si>
  <si>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</si>
  <si>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</si>
  <si>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</si>
  <si>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</si>
  <si>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</si>
  <si>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</si>
  <si>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</si>
  <si>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</si>
  <si>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</si>
  <si>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</si>
  <si>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</si>
  <si>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</si>
  <si>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</si>
  <si>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</si>
  <si>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</si>
  <si>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</si>
  <si>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</si>
  <si>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</si>
  <si>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</si>
  <si>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</si>
  <si>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</si>
  <si>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</si>
  <si>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</si>
  <si>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</si>
  <si>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</si>
  <si>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</si>
  <si>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</si>
  <si>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</si>
  <si>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</si>
  <si>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</si>
  <si>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</si>
  <si>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</si>
  <si>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</si>
  <si>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</si>
  <si>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</si>
  <si>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</si>
  <si>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</si>
  <si>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</si>
  <si>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</si>
  <si>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</si>
  <si>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</si>
  <si>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</si>
  <si>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</si>
  <si>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</si>
  <si>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</si>
  <si>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</si>
  <si>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</si>
  <si>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</si>
  <si>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</si>
  <si>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</si>
  <si>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</si>
  <si>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</si>
  <si>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</si>
  <si>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</si>
  <si>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</si>
  <si>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</si>
  <si>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</si>
  <si>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</si>
  <si>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</si>
  <si>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</si>
  <si>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</si>
  <si>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</si>
  <si>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</si>
  <si>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</si>
  <si>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</si>
  <si>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</si>
  <si>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</si>
  <si>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</si>
  <si>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</si>
  <si>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</si>
  <si>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</si>
  <si>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</si>
  <si>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</si>
  <si>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</si>
  <si>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</si>
  <si>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</si>
  <si>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</si>
  <si>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</si>
  <si>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</si>
  <si>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</si>
  <si>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</si>
  <si>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</si>
  <si>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</si>
  <si>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</si>
  <si>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</si>
  <si>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</si>
  <si>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</si>
  <si>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</si>
  <si>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</si>
  <si>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</si>
  <si>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</si>
  <si>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</si>
  <si>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</si>
  <si>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</si>
  <si>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</si>
  <si>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</si>
  <si>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</si>
  <si>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</si>
  <si>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</si>
  <si>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</si>
  <si>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</si>
  <si>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</si>
  <si>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</si>
  <si>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</si>
  <si>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</si>
  <si>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</si>
  <si>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</si>
  <si>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</si>
  <si>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</si>
  <si>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</si>
  <si>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</si>
  <si>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</si>
  <si>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</si>
  <si>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</si>
  <si>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</si>
  <si>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</si>
  <si>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</si>
  <si>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</si>
  <si>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</si>
  <si>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</si>
  <si>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</si>
  <si>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</si>
  <si>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</si>
  <si>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</si>
  <si>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</si>
  <si>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</si>
  <si>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</si>
  <si>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</si>
  <si>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</si>
  <si>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</si>
  <si>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</si>
  <si>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</si>
  <si>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</si>
  <si>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</si>
  <si>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</si>
  <si>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</si>
  <si>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</si>
  <si>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</si>
  <si>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</si>
  <si>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</si>
  <si>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</si>
  <si>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</si>
  <si>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</si>
  <si>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</si>
  <si>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</si>
  <si>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</si>
  <si>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</si>
  <si>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</si>
  <si>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</si>
  <si>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</si>
  <si>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</si>
  <si>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</si>
  <si>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</si>
  <si>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</si>
  <si>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</si>
  <si>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</si>
  <si>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</si>
  <si>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</si>
  <si>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</si>
  <si>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</si>
  <si>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</si>
  <si>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</si>
  <si>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</si>
  <si>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</si>
  <si>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</si>
  <si>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</si>
  <si>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</si>
  <si>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</si>
  <si>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</si>
  <si>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</si>
  <si>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</si>
  <si>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</si>
  <si>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</si>
  <si>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</si>
  <si>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</si>
  <si>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</si>
  <si>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</si>
  <si>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</si>
  <si>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</si>
  <si>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</si>
  <si>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</si>
  <si>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</si>
  <si>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</si>
  <si>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</si>
  <si>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</si>
  <si>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</si>
  <si>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</si>
  <si>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</si>
  <si>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</si>
  <si>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</si>
  <si>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</si>
  <si>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</si>
  <si>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</si>
  <si>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</si>
  <si>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</si>
  <si>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</si>
  <si>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</si>
  <si>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</si>
  <si>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</si>
  <si>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</si>
  <si>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</si>
  <si>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</si>
  <si>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</si>
  <si>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</si>
  <si>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</si>
  <si>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</si>
  <si>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</si>
  <si>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</si>
  <si>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</si>
  <si>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</si>
  <si>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</si>
  <si>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</si>
  <si>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</si>
  <si>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</si>
  <si>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</si>
  <si>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</si>
  <si>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</si>
  <si>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</si>
  <si>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</si>
  <si>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</si>
  <si>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</si>
  <si>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</si>
  <si>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</si>
  <si>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</si>
  <si>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</si>
  <si>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</si>
  <si>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</si>
  <si>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</si>
  <si>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</si>
  <si>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</si>
  <si>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</si>
  <si>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</si>
  <si>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</si>
  <si>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</si>
  <si>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</si>
  <si>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</si>
  <si>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</si>
  <si>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</si>
  <si>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</si>
  <si>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</si>
  <si>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</si>
  <si>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</si>
  <si>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</si>
  <si>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</si>
  <si>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</si>
  <si>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</si>
  <si>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</si>
  <si>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</si>
  <si>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</si>
  <si>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</si>
  <si>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</si>
  <si>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</si>
  <si>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</si>
  <si>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</si>
  <si>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</si>
  <si>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</si>
  <si>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</si>
  <si>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</si>
  <si>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</si>
  <si>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</si>
  <si>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</si>
  <si>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</si>
  <si>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</si>
  <si>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</si>
  <si>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</si>
  <si>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</si>
  <si>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</si>
  <si>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</si>
  <si>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</si>
  <si>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</si>
  <si>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</si>
  <si>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</si>
  <si>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</si>
  <si>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</si>
  <si>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</si>
  <si>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</si>
  <si>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</si>
  <si>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</si>
  <si>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</si>
  <si>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</si>
  <si>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</si>
  <si>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</si>
  <si>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</si>
  <si>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</si>
  <si>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</si>
  <si>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</si>
  <si>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</si>
  <si>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</si>
  <si>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</si>
  <si>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</si>
  <si>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</si>
  <si>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</si>
  <si>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</si>
  <si>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</si>
  <si>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</si>
  <si>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</si>
  <si>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</si>
  <si>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</si>
  <si>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</si>
  <si>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</si>
  <si>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</si>
  <si>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</si>
  <si>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</si>
  <si>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</si>
  <si>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</si>
  <si>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</si>
  <si>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</si>
  <si>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</si>
  <si>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</si>
  <si>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</si>
  <si>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</si>
  <si>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</si>
  <si>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</si>
  <si>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</si>
  <si>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</si>
  <si>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</si>
  <si>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</si>
  <si>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</si>
  <si>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</si>
  <si>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</si>
  <si>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</si>
  <si>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</si>
  <si>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</si>
  <si>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</si>
  <si>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</si>
  <si>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</si>
  <si>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</si>
  <si>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</si>
  <si>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</si>
  <si>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</si>
  <si>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</si>
  <si>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</si>
  <si>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</si>
  <si>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</si>
  <si>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</si>
  <si>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</si>
  <si>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</si>
  <si>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</si>
  <si>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</si>
  <si>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</si>
  <si>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</si>
  <si>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</si>
  <si>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</si>
  <si>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</si>
  <si>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</si>
  <si>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</si>
  <si>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</si>
  <si>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</si>
  <si>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</si>
  <si>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</si>
  <si>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</si>
  <si>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</si>
  <si>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</si>
  <si>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</si>
  <si>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</si>
  <si>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</si>
  <si>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</si>
  <si>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</si>
  <si>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</si>
  <si>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</si>
  <si>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</si>
  <si>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</si>
  <si>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</si>
  <si>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</si>
  <si>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</si>
  <si>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</si>
  <si>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</si>
  <si>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</si>
  <si>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</si>
  <si>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</si>
  <si>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</si>
  <si>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</si>
  <si>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</si>
  <si>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</si>
  <si>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</si>
  <si>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</si>
  <si>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</si>
  <si>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</si>
  <si>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</si>
  <si>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</si>
  <si>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</si>
  <si>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</si>
  <si>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</si>
  <si>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</si>
  <si>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</si>
  <si>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</si>
  <si>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</si>
  <si>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</si>
  <si>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</si>
  <si>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</si>
  <si>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</si>
  <si>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</si>
  <si>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</si>
  <si>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</si>
  <si>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</si>
  <si>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</si>
  <si>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</si>
  <si>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</si>
  <si>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</si>
  <si>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</si>
  <si>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</si>
  <si>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</si>
  <si>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</si>
  <si>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</si>
  <si>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</si>
  <si>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</si>
  <si>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</si>
  <si>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</si>
  <si>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</si>
  <si>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</si>
  <si>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</si>
  <si>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</si>
  <si>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</si>
  <si>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</si>
  <si>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</si>
  <si>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</si>
  <si>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</si>
  <si>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</si>
  <si>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</si>
  <si>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</si>
  <si>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</si>
  <si>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</si>
  <si>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</si>
  <si>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</si>
  <si>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</si>
  <si>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</si>
  <si>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</si>
  <si>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</si>
  <si>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</si>
  <si>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</si>
  <si>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</si>
  <si>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</si>
  <si>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</si>
  <si>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</si>
  <si>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</si>
  <si>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</si>
  <si>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</si>
  <si>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</si>
  <si>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</si>
  <si>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</si>
  <si>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</si>
  <si>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</si>
  <si>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</si>
  <si>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</si>
  <si>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</si>
  <si>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</si>
  <si>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</si>
  <si>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</si>
  <si>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</si>
  <si>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</si>
  <si>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</si>
  <si>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</si>
  <si>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</si>
  <si>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</si>
  <si>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</si>
  <si>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</si>
  <si>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</si>
  <si>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</si>
  <si>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</si>
  <si>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</si>
  <si>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</si>
  <si>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</si>
  <si>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</si>
  <si>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</si>
  <si>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</si>
  <si>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</si>
  <si>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</si>
  <si>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</si>
  <si>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</si>
  <si>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</si>
  <si>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</si>
  <si>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</si>
  <si>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</si>
  <si>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</si>
  <si>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</si>
  <si>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</si>
  <si>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</si>
  <si>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</si>
  <si>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</si>
  <si>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</si>
  <si>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</si>
  <si>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</si>
  <si>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</si>
  <si>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</si>
  <si>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</si>
  <si>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</si>
  <si>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</si>
  <si>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</si>
  <si>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</si>
  <si>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</si>
  <si>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</si>
  <si>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</si>
  <si>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</si>
  <si>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</si>
  <si>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</si>
  <si>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</si>
  <si>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</si>
  <si>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</si>
  <si>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</si>
  <si>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</si>
  <si>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</si>
  <si>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</si>
  <si>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</si>
  <si>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</si>
  <si>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</si>
  <si>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</si>
  <si>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</si>
  <si>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</si>
  <si>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</si>
  <si>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</si>
  <si>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</si>
  <si>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</si>
  <si>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</si>
  <si>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</si>
  <si>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</si>
  <si>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</si>
  <si>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</si>
  <si>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</si>
  <si>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</si>
  <si>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</si>
  <si>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</si>
  <si>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</si>
  <si>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</si>
  <si>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</si>
  <si>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</si>
  <si>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</si>
  <si>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</si>
  <si>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</si>
  <si>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</si>
  <si>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</si>
  <si>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</si>
  <si>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</si>
  <si>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</si>
  <si>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</si>
  <si>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</si>
  <si>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</si>
  <si>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</si>
  <si>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</si>
  <si>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</si>
  <si>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</si>
  <si>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</si>
  <si>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</si>
  <si>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</si>
  <si>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</si>
  <si>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</si>
  <si>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</si>
  <si>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</si>
  <si>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</si>
  <si>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</si>
  <si>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</si>
  <si>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</si>
  <si>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</si>
  <si>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</si>
  <si>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</si>
  <si>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</si>
  <si>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</si>
  <si>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</si>
  <si>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</si>
  <si>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</si>
  <si>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</si>
  <si>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</si>
  <si>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</si>
  <si>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</si>
  <si>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</si>
  <si>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</si>
  <si>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</si>
  <si>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</si>
  <si>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</si>
  <si>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</si>
  <si>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</si>
  <si>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</si>
  <si>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</si>
  <si>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</si>
  <si>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</si>
  <si>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</si>
  <si>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</si>
  <si>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</si>
  <si>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</si>
  <si>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</si>
  <si>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</si>
  <si>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</si>
  <si>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</si>
  <si>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</si>
  <si>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</si>
  <si>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</si>
  <si>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</si>
  <si>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</si>
  <si>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</si>
  <si>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</si>
  <si>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</si>
  <si>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</si>
  <si>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</si>
  <si>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</si>
  <si>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</si>
  <si>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</si>
  <si>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</si>
  <si>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</si>
  <si>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</si>
  <si>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</si>
  <si>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</si>
  <si>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</si>
  <si>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</si>
  <si>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</si>
  <si>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</si>
  <si>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</si>
  <si>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</si>
  <si>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</si>
  <si>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</si>
  <si>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</si>
  <si>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</si>
  <si>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</si>
  <si>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</si>
  <si>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</si>
  <si>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</si>
  <si>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</si>
  <si>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</si>
  <si>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</si>
  <si>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</si>
  <si>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</si>
  <si>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</si>
  <si>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</si>
  <si>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</si>
  <si>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</si>
  <si>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</si>
  <si>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</si>
  <si>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</si>
  <si>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</si>
  <si>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</si>
  <si>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</si>
  <si>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</si>
  <si>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</si>
  <si>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</si>
  <si>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</si>
  <si>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</si>
  <si>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</si>
  <si>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</si>
  <si>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</si>
  <si>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</si>
  <si>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</si>
  <si>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</si>
  <si>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</si>
  <si>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</si>
  <si>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</si>
  <si>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</si>
  <si>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</si>
  <si>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</si>
  <si>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</si>
  <si>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</si>
  <si>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</si>
  <si>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</si>
  <si>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</si>
  <si>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</si>
  <si>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</si>
  <si>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</si>
  <si>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</si>
  <si>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</si>
  <si>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</si>
  <si>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</si>
  <si>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</si>
  <si>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</si>
  <si>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</si>
  <si>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</si>
  <si>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</si>
  <si>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</si>
  <si>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</si>
  <si>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</si>
  <si>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</si>
  <si>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</si>
  <si>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</si>
  <si>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</si>
  <si>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</si>
  <si>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</si>
  <si>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</si>
  <si>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</si>
  <si>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</si>
  <si>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</si>
  <si>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</si>
  <si>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</si>
  <si>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</si>
  <si>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</si>
  <si>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</si>
  <si>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</si>
  <si>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</si>
  <si>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</si>
  <si>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</si>
  <si>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</si>
  <si>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</si>
  <si>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</si>
  <si>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</si>
  <si>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</si>
  <si>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</si>
  <si>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</si>
  <si>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</si>
  <si>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</si>
  <si>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</si>
  <si>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</si>
  <si>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</si>
  <si>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</si>
  <si>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</si>
  <si>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</si>
  <si>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</si>
  <si>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</si>
  <si>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</si>
  <si>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</si>
  <si>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</si>
  <si>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</si>
  <si>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</si>
  <si>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</si>
  <si>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</si>
  <si>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</si>
  <si>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</si>
  <si>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</si>
  <si>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</si>
  <si>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</si>
  <si>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</si>
  <si>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</si>
  <si>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</si>
  <si>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</si>
  <si>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</si>
  <si>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</si>
  <si>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</si>
  <si>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</si>
  <si>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</si>
  <si>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</si>
  <si>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</si>
  <si>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</si>
  <si>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</si>
  <si>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</si>
  <si>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</si>
  <si>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</si>
  <si>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</si>
  <si>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</si>
  <si>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</si>
  <si>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</si>
  <si>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</si>
  <si>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</si>
  <si>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</si>
  <si>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</si>
  <si>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</si>
  <si>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</si>
  <si>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</si>
  <si>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</si>
  <si>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</si>
  <si>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</si>
  <si>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</si>
  <si>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</si>
  <si>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</si>
  <si>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</si>
  <si>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</si>
  <si>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</si>
  <si>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</si>
  <si>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</si>
  <si>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</si>
  <si>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</si>
  <si>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</si>
  <si>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</si>
  <si>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</si>
  <si>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</si>
  <si>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</si>
  <si>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</si>
  <si>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</si>
  <si>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</si>
  <si>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</si>
  <si>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</si>
  <si>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</si>
  <si>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</si>
  <si>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</si>
  <si>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</si>
  <si>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</si>
  <si>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</si>
  <si>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</si>
  <si>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</si>
  <si>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</si>
  <si>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</si>
  <si>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</si>
  <si>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</si>
  <si>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</si>
  <si>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</si>
  <si>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</si>
  <si>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</si>
  <si>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</si>
  <si>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</si>
  <si>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</si>
  <si>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</si>
  <si>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</si>
  <si>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</si>
  <si>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</si>
  <si>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</si>
  <si>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</si>
  <si>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</si>
  <si>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</si>
  <si>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</si>
  <si>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</si>
  <si>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</si>
  <si>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</si>
  <si>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</si>
  <si>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</si>
  <si>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</si>
  <si>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</si>
  <si>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</si>
  <si>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</si>
  <si>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</si>
  <si>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</si>
  <si>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</si>
  <si>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</si>
  <si>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</si>
  <si>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</si>
  <si>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</si>
  <si>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</si>
  <si>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</si>
  <si>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</si>
  <si>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</si>
  <si>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</si>
  <si>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</si>
  <si>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</si>
  <si>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</si>
  <si>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</si>
  <si>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</si>
  <si>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</si>
  <si>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</si>
  <si>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</si>
  <si>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</si>
  <si>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</si>
  <si>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</si>
  <si>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</si>
  <si>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</si>
  <si>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</si>
  <si>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</si>
  <si>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</si>
  <si>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</si>
  <si>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</si>
  <si>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</si>
  <si>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</si>
  <si>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</si>
  <si>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</si>
  <si>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</si>
  <si>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</si>
  <si>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</si>
  <si>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</si>
  <si>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</si>
  <si>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</si>
  <si>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</si>
  <si>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</si>
  <si>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</si>
  <si>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</si>
  <si>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</si>
  <si>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</si>
  <si>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</si>
  <si>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</si>
  <si>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</si>
  <si>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</si>
  <si>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</si>
  <si>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</si>
  <si>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</si>
  <si>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</si>
  <si>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</si>
  <si>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</si>
  <si>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</si>
  <si>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</si>
  <si>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</si>
  <si>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</si>
  <si>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</si>
  <si>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</si>
  <si>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</si>
  <si>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</si>
  <si>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</si>
  <si>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</si>
  <si>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</si>
  <si>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</si>
  <si>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</si>
  <si>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</si>
  <si>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</si>
  <si>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</si>
  <si>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</si>
  <si>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</si>
  <si>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</si>
  <si>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</si>
  <si>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</si>
  <si>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</si>
  <si>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</si>
  <si>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</si>
  <si>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</si>
  <si>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</si>
  <si>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</si>
  <si>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</si>
  <si>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</si>
  <si>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</si>
  <si>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</si>
  <si>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</si>
  <si>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</si>
  <si>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</si>
  <si>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</si>
  <si>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</si>
  <si>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</si>
  <si>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</si>
  <si>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</si>
  <si>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</si>
  <si>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</si>
  <si>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</si>
  <si>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</si>
  <si>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</si>
  <si>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</si>
  <si>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</si>
  <si>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</si>
  <si>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</si>
  <si>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</si>
  <si>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</si>
  <si>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</si>
  <si>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</si>
  <si>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</si>
  <si>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</si>
  <si>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</si>
  <si>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</si>
  <si>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</si>
  <si>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</si>
  <si>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</si>
  <si>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</si>
  <si>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</si>
  <si>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</si>
  <si>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</si>
  <si>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</si>
  <si>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</si>
  <si>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</si>
  <si>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</si>
  <si>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</si>
  <si>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</si>
  <si>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</si>
  <si>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</si>
  <si>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</si>
  <si>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</si>
  <si>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</si>
  <si>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</si>
  <si>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</si>
  <si>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</si>
  <si>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</si>
  <si>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</si>
  <si>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</si>
  <si>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</si>
  <si>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</si>
  <si>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</si>
  <si>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</si>
  <si>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</si>
  <si>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</si>
  <si>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</si>
  <si>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</si>
  <si>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</si>
  <si>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</si>
  <si>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</si>
  <si>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</si>
  <si>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</si>
  <si>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</si>
  <si>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</si>
  <si>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</si>
  <si>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</si>
  <si>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</si>
  <si>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</si>
  <si>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</si>
  <si>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</si>
  <si>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</si>
  <si>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</si>
  <si>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</si>
  <si>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</si>
  <si>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</si>
  <si>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</si>
  <si>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</si>
  <si>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</si>
  <si>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</si>
  <si>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</si>
  <si>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</si>
  <si>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</si>
  <si>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</si>
  <si>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</si>
  <si>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</si>
  <si>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</si>
  <si>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</si>
  <si>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</si>
  <si>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</si>
  <si>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</si>
  <si>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</si>
  <si>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</si>
  <si>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</si>
  <si>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</si>
  <si>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</si>
  <si>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</si>
  <si>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</si>
  <si>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</si>
  <si>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</si>
  <si>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</si>
  <si>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</si>
  <si>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</si>
  <si>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</si>
  <si>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</si>
  <si>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</si>
  <si>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</si>
  <si>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</si>
  <si>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</si>
  <si>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</si>
  <si>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</si>
  <si>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</si>
  <si>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</si>
  <si>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</si>
  <si>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</si>
  <si>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</si>
  <si>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</si>
  <si>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</si>
  <si>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</si>
  <si>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</si>
  <si>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</si>
  <si>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</si>
  <si>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</si>
  <si>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</si>
  <si>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</si>
  <si>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</si>
  <si>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</si>
  <si>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</si>
  <si>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</si>
  <si>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</si>
  <si>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</si>
  <si>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</si>
  <si>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</si>
  <si>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</si>
  <si>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</si>
  <si>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</si>
  <si>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</si>
  <si>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</si>
  <si>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</si>
  <si>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</si>
  <si>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</si>
  <si>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</si>
  <si>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</si>
  <si>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</si>
  <si>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</si>
  <si>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</si>
  <si>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</si>
  <si>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</si>
  <si>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</si>
  <si>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</si>
  <si>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</si>
  <si>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</si>
  <si>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</si>
  <si>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</si>
  <si>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</si>
  <si>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</si>
  <si>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</si>
  <si>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</si>
  <si>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</si>
  <si>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</si>
  <si>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</si>
  <si>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</si>
  <si>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</si>
  <si>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</si>
  <si>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</si>
  <si>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</si>
  <si>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</si>
  <si>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</si>
  <si>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</si>
  <si>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</si>
  <si>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</si>
  <si>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</si>
  <si>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</si>
  <si>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</si>
  <si>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</si>
  <si>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</si>
  <si>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</si>
  <si>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</si>
  <si>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</si>
  <si>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</si>
  <si>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</si>
  <si>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</si>
  <si>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</si>
  <si>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</si>
  <si>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</si>
  <si>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</si>
  <si>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</si>
  <si>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</si>
  <si>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</si>
  <si>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</si>
  <si>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</si>
  <si>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</si>
  <si>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</si>
  <si>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</si>
  <si>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</si>
  <si>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</si>
  <si>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</si>
  <si>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</si>
  <si>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</si>
  <si>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</si>
  <si>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</si>
  <si>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</si>
  <si>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</si>
  <si>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</si>
  <si>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</si>
  <si>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</si>
  <si>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</si>
  <si>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</si>
  <si>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</si>
  <si>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</si>
  <si>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</si>
  <si>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</si>
  <si>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</si>
  <si>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</si>
  <si>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</si>
  <si>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</si>
  <si>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</si>
  <si>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</si>
  <si>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</si>
  <si>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</si>
  <si>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</si>
  <si>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</si>
  <si>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</si>
  <si>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</si>
  <si>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</si>
  <si>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</si>
  <si>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</si>
  <si>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</si>
  <si>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</si>
  <si>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</si>
  <si>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</si>
  <si>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</si>
  <si>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</si>
  <si>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</si>
  <si>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</si>
  <si>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</si>
  <si>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</si>
  <si>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</si>
  <si>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</si>
  <si>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</si>
  <si>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</si>
  <si>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</si>
  <si>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</si>
  <si>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</si>
  <si>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</si>
  <si>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</si>
  <si>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</si>
  <si>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</si>
  <si>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</si>
  <si>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</si>
  <si>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</si>
  <si>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</si>
  <si>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</si>
  <si>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</si>
  <si>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</si>
  <si>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</si>
  <si>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</si>
  <si>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</si>
  <si>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</si>
  <si>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</si>
  <si>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</si>
  <si>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</si>
  <si>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</si>
  <si>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</si>
  <si>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</si>
  <si>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</si>
  <si>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</si>
  <si>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</si>
  <si>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</si>
  <si>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</si>
  <si>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</si>
  <si>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</si>
  <si>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</si>
  <si>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</si>
  <si>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</si>
  <si>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</si>
  <si>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</si>
  <si>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</si>
  <si>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</si>
  <si>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</si>
  <si>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</si>
  <si>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</si>
  <si>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</si>
  <si>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</si>
  <si>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</si>
  <si>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</si>
  <si>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</si>
  <si>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</si>
  <si>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</si>
  <si>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</si>
  <si>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</si>
  <si>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</si>
  <si>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</si>
  <si>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</si>
  <si>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</si>
  <si>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</si>
  <si>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</si>
  <si>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</si>
  <si>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</si>
  <si>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</si>
  <si>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</si>
  <si>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</si>
  <si>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</si>
  <si>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</si>
  <si>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</si>
  <si>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</si>
  <si>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</si>
  <si>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</si>
  <si>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</si>
  <si>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</si>
  <si>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</si>
  <si>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</si>
  <si>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</si>
  <si>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</si>
  <si>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</si>
  <si>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</si>
  <si>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</si>
  <si>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</si>
  <si>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</si>
  <si>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</si>
  <si>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</si>
  <si>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</si>
  <si>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</si>
  <si>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</si>
  <si>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</si>
  <si>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</si>
  <si>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</si>
  <si>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</si>
  <si>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</si>
  <si>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</si>
  <si>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</si>
  <si>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</si>
  <si>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</si>
  <si>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</si>
  <si>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</si>
  <si>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</si>
  <si>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</si>
  <si>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</si>
  <si>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</si>
  <si>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</si>
  <si>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</si>
  <si>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</si>
  <si>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</si>
  <si>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</si>
  <si>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</si>
  <si>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</si>
  <si>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</si>
  <si>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</si>
  <si>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</si>
  <si>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</si>
  <si>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</si>
  <si>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</si>
  <si>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</si>
  <si>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</si>
  <si>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</si>
  <si>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</si>
  <si>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</si>
  <si>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</si>
  <si>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</si>
  <si>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</si>
  <si>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</si>
  <si>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</si>
  <si>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</si>
  <si>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</si>
  <si>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</si>
  <si>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</si>
  <si>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</si>
  <si>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</si>
  <si>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</si>
  <si>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</si>
  <si>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</si>
  <si>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</si>
  <si>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</si>
  <si>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</si>
  <si>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</si>
  <si>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</si>
  <si>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</si>
  <si>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</si>
  <si>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</si>
  <si>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</si>
  <si>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</si>
  <si>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</si>
  <si>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</si>
  <si>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</si>
  <si>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</si>
  <si>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</si>
  <si>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</si>
  <si>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</si>
  <si>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</si>
  <si>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</si>
  <si>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</si>
  <si>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</si>
  <si>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</si>
  <si>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</si>
  <si>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</si>
  <si>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</si>
  <si>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</si>
  <si>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</si>
  <si>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</si>
  <si>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</si>
  <si>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</si>
  <si>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</si>
  <si>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</si>
  <si>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</si>
  <si>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</si>
  <si>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</si>
  <si>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</si>
  <si>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</si>
  <si>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</si>
  <si>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</si>
  <si>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</si>
  <si>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</si>
  <si>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</si>
  <si>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</si>
  <si>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</si>
  <si>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</si>
  <si>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</si>
  <si>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</si>
  <si>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</si>
  <si>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</si>
  <si>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</si>
  <si>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</si>
  <si>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</si>
  <si>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</si>
  <si>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</si>
  <si>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</si>
  <si>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</si>
  <si>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</si>
  <si>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</si>
  <si>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</si>
  <si>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</si>
  <si>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</si>
  <si>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</si>
  <si>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</si>
  <si>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</si>
  <si>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</si>
  <si>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</si>
  <si>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</si>
  <si>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</si>
  <si>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</si>
  <si>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</si>
  <si>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</si>
  <si>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</si>
  <si>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</si>
  <si>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</si>
  <si>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</si>
  <si>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</si>
  <si>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</si>
  <si>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</si>
  <si>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</si>
  <si>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</si>
  <si>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</si>
  <si>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</si>
  <si>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</si>
  <si>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</si>
  <si>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</si>
  <si>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</si>
  <si>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</si>
  <si>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</si>
  <si>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</si>
  <si>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</si>
  <si>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</si>
  <si>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</si>
  <si>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</si>
  <si>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</si>
  <si>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</si>
  <si>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</si>
  <si>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</si>
  <si>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</si>
  <si>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</si>
  <si>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</si>
  <si>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</si>
  <si>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</si>
  <si>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</si>
  <si>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</si>
  <si>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</si>
  <si>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</si>
  <si>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</si>
  <si>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</si>
  <si>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</si>
  <si>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</si>
  <si>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</si>
  <si>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</si>
  <si>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</si>
  <si>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</si>
  <si>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</si>
  <si>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</si>
  <si>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</si>
  <si>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</si>
  <si>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</si>
  <si>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</si>
  <si>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</si>
  <si>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</si>
  <si>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</si>
  <si>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</si>
  <si>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</si>
  <si>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</si>
  <si>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</si>
  <si>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</si>
  <si>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</si>
  <si>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</si>
  <si>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</si>
  <si>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</si>
  <si>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</si>
  <si>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</si>
  <si>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</si>
  <si>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</si>
  <si>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</si>
  <si>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</si>
  <si>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</si>
  <si>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</si>
  <si>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</si>
  <si>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</si>
  <si>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</si>
  <si>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</si>
  <si>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</si>
  <si>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</si>
  <si>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</si>
  <si>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</si>
  <si>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</si>
  <si>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</si>
  <si>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</si>
  <si>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</si>
  <si>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</si>
  <si>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</si>
  <si>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</si>
  <si>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</si>
  <si>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</si>
  <si>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</si>
  <si>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</si>
  <si>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</si>
  <si>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</si>
  <si>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</si>
  <si>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</si>
  <si>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</si>
  <si>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</si>
  <si>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</si>
  <si>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</si>
  <si>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</si>
  <si>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</si>
  <si>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</si>
  <si>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</si>
  <si>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</si>
  <si>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</si>
  <si>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</si>
  <si>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</si>
  <si>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</si>
  <si>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</si>
  <si>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</si>
  <si>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</si>
  <si>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</si>
  <si>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</si>
  <si>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</si>
  <si>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</si>
  <si>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</si>
  <si>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</si>
  <si>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</si>
  <si>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</si>
  <si>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</si>
  <si>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</si>
  <si>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</si>
  <si>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</si>
  <si>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</si>
  <si>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</si>
  <si>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</si>
  <si>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</si>
  <si>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</si>
  <si>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</si>
  <si>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</si>
  <si>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</si>
  <si>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</si>
  <si>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</si>
  <si>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</si>
  <si>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</si>
  <si>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</si>
  <si>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</si>
  <si>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</si>
  <si>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</si>
  <si>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</si>
  <si>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</si>
  <si>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</si>
  <si>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</si>
  <si>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</si>
  <si>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</si>
  <si>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</si>
  <si>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</si>
  <si>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</si>
  <si>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</si>
  <si>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</si>
  <si>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</si>
  <si>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</si>
  <si>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</si>
  <si>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</si>
  <si>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</si>
  <si>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</si>
  <si>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</si>
  <si>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</si>
  <si>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</si>
  <si>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</si>
  <si>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</si>
  <si>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</si>
  <si>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</si>
  <si>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</si>
  <si>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</si>
  <si>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</si>
  <si>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</si>
  <si>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</si>
  <si>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</si>
  <si>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</si>
  <si>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</si>
  <si>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</si>
  <si>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</si>
  <si>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</si>
  <si>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</si>
  <si>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</si>
  <si>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</si>
  <si>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</si>
  <si>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</si>
  <si>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</si>
  <si>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</si>
  <si>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</si>
  <si>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</si>
  <si>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</si>
  <si>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</si>
  <si>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</si>
  <si>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</si>
  <si>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</si>
  <si>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</si>
  <si>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</si>
  <si>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</si>
  <si>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</si>
  <si>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</si>
  <si>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</si>
  <si>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</si>
  <si>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</si>
  <si>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</si>
  <si>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</si>
  <si>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</si>
  <si>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</si>
  <si>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</si>
  <si>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</si>
  <si>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</si>
  <si>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</si>
  <si>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</si>
  <si>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</si>
  <si>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</si>
  <si>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</si>
  <si>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</si>
  <si>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</si>
  <si>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</si>
  <si>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</si>
  <si>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</si>
  <si>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</si>
  <si>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</si>
  <si>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</si>
  <si>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</si>
  <si>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</si>
  <si>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</si>
  <si>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</si>
  <si>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</si>
  <si>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</si>
  <si>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</si>
  <si>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</si>
  <si>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</si>
  <si>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</si>
  <si>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</si>
  <si>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</si>
  <si>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</si>
  <si>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</si>
  <si>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</si>
  <si>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</si>
  <si>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</si>
  <si>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</si>
  <si>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</si>
  <si>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</si>
  <si>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</si>
  <si>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</si>
  <si>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</si>
  <si>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</si>
  <si>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</si>
  <si>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</si>
  <si>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</si>
  <si>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</si>
  <si>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</si>
  <si>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</si>
  <si>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</si>
  <si>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</si>
  <si>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</si>
  <si>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</si>
  <si>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</si>
  <si>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</si>
  <si>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</si>
  <si>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</si>
  <si>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</si>
  <si>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</si>
  <si>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</si>
  <si>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</si>
  <si>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</si>
  <si>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</si>
  <si>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</si>
  <si>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</si>
  <si>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</si>
  <si>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</si>
  <si>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</si>
  <si>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</si>
  <si>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</si>
  <si>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</si>
  <si>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</si>
  <si>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</si>
  <si>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</si>
  <si>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</si>
  <si>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</si>
  <si>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</si>
  <si>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</si>
  <si>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</si>
  <si>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</si>
  <si>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</si>
  <si>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</si>
  <si>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</si>
  <si>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</si>
  <si>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</si>
  <si>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</si>
  <si>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</si>
  <si>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</si>
  <si>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</si>
  <si>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</si>
  <si>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</si>
  <si>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</si>
  <si>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</si>
  <si>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</si>
  <si>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</si>
  <si>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</si>
  <si>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</si>
  <si>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</si>
  <si>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</si>
  <si>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</si>
  <si>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</si>
  <si>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</si>
  <si>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</si>
  <si>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</si>
  <si>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</si>
  <si>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</si>
  <si>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</si>
  <si>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</si>
  <si>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</si>
  <si>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</si>
  <si>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</si>
  <si>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</si>
  <si>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</si>
  <si>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</si>
  <si>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</si>
  <si>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</si>
  <si>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</si>
  <si>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</si>
  <si>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</si>
  <si>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</si>
  <si>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</si>
  <si>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</si>
  <si>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</si>
  <si>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</si>
  <si>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</si>
  <si>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</si>
  <si>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</si>
  <si>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</si>
  <si>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</si>
  <si>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</si>
  <si>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</si>
  <si>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</si>
  <si>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</si>
  <si>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</si>
  <si>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</si>
  <si>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</si>
  <si>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</si>
  <si>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</si>
  <si>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</si>
  <si>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</si>
  <si>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</si>
  <si>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</si>
  <si>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</si>
  <si>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</si>
  <si>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</si>
  <si>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</si>
  <si>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</si>
  <si>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</si>
  <si>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</si>
  <si>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</si>
  <si>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</si>
  <si>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</si>
  <si>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</si>
  <si>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</si>
  <si>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</si>
  <si>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</si>
  <si>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</si>
  <si>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</si>
  <si>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</si>
  <si>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</si>
  <si>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</si>
  <si>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</si>
  <si>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</si>
  <si>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</si>
  <si>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</si>
  <si>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</si>
  <si>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</si>
  <si>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</si>
  <si>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</si>
  <si>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</si>
  <si>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</si>
  <si>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</si>
  <si>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</si>
  <si>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</si>
  <si>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</si>
  <si>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</si>
  <si>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</si>
  <si>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</si>
  <si>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</si>
  <si>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</si>
  <si>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</si>
  <si>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</si>
  <si>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</si>
  <si>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</si>
  <si>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</si>
  <si>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</si>
  <si>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</si>
  <si>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</si>
  <si>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</si>
  <si>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</si>
  <si>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</si>
  <si>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</si>
  <si>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</si>
  <si>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</si>
  <si>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</si>
  <si>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</si>
  <si>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</si>
  <si>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</si>
  <si>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</si>
  <si>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</si>
  <si>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</si>
  <si>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</si>
  <si>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</si>
  <si>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</si>
  <si>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</si>
  <si>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</si>
  <si>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</si>
  <si>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</si>
  <si>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</si>
  <si>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</si>
  <si>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</si>
  <si>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</si>
  <si>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</si>
  <si>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</si>
  <si>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</si>
  <si>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</si>
  <si>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</si>
  <si>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</si>
  <si>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</si>
  <si>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</si>
  <si>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</si>
  <si>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</si>
  <si>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</si>
  <si>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</si>
  <si>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</si>
  <si>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</si>
  <si>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</si>
  <si>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</si>
  <si>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</si>
  <si>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</si>
  <si>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</si>
  <si>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</si>
  <si>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</si>
  <si>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</si>
  <si>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</si>
  <si>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</si>
  <si>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</si>
  <si>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</si>
  <si>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</si>
  <si>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</si>
  <si>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</si>
  <si>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</si>
  <si>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</si>
  <si>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</si>
  <si>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</si>
  <si>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</si>
  <si>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</si>
  <si>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</si>
  <si>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</si>
  <si>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</si>
  <si>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</si>
  <si>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</si>
  <si>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</si>
  <si>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</si>
  <si>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</si>
  <si>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</si>
  <si>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</si>
  <si>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</si>
  <si>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</si>
  <si>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</si>
  <si>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</si>
  <si>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</si>
  <si>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</si>
  <si>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</si>
  <si>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</si>
  <si>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</si>
  <si>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</si>
  <si>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</si>
  <si>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</si>
  <si>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</si>
  <si>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</si>
  <si>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</si>
  <si>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</si>
  <si>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</si>
  <si>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</si>
  <si>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</si>
  <si>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</si>
  <si>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</si>
  <si>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</si>
  <si>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</si>
  <si>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</si>
  <si>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</si>
  <si>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</si>
  <si>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</si>
  <si>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</si>
  <si>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</si>
  <si>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</si>
  <si>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</si>
  <si>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</si>
  <si>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</si>
  <si>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</si>
  <si>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</si>
  <si>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</si>
  <si>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</si>
  <si>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</si>
  <si>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</si>
  <si>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</si>
  <si>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</si>
  <si>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</si>
  <si>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</si>
  <si>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</si>
  <si>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</si>
  <si>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</si>
  <si>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</si>
  <si>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</si>
  <si>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</si>
  <si>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</si>
  <si>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</si>
  <si>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</si>
  <si>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</si>
  <si>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</si>
  <si>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</si>
  <si>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</si>
  <si>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</si>
  <si>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</si>
  <si>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</si>
  <si>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</si>
  <si>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</si>
  <si>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</si>
  <si>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</si>
  <si>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</si>
  <si>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</si>
  <si>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</si>
  <si>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</si>
  <si>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</si>
  <si>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</si>
  <si>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</si>
  <si>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</si>
  <si>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</si>
  <si>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</si>
  <si>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</si>
  <si>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</si>
  <si>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</si>
  <si>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</si>
  <si>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</si>
  <si>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</si>
  <si>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</si>
  <si>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</si>
  <si>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</si>
  <si>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</si>
  <si>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</si>
  <si>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</si>
  <si>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</si>
  <si>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</si>
  <si>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</si>
  <si>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</si>
  <si>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</si>
  <si>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</si>
  <si>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</si>
  <si>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</si>
  <si>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</si>
  <si>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</si>
  <si>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</si>
  <si>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</si>
  <si>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</si>
  <si>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</si>
  <si>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</si>
  <si>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</si>
  <si>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</si>
  <si>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</si>
  <si>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</si>
  <si>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</si>
  <si>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</si>
  <si>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</si>
  <si>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</si>
  <si>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</si>
  <si>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</si>
  <si>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</si>
  <si>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</si>
  <si>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</si>
  <si>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</si>
  <si>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</si>
  <si>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</si>
  <si>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</si>
  <si>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</si>
  <si>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</si>
  <si>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</si>
  <si>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</si>
  <si>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</si>
  <si>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</si>
  <si>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</si>
  <si>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</si>
  <si>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</si>
  <si>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</si>
  <si>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</si>
  <si>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</si>
  <si>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</si>
  <si>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</si>
  <si>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</si>
  <si>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</si>
  <si>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</si>
  <si>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</si>
  <si>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</si>
  <si>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</si>
  <si>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</si>
  <si>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</si>
  <si>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</si>
  <si>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</si>
  <si>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</si>
  <si>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</si>
  <si>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</si>
  <si>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</si>
  <si>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</si>
  <si>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</si>
  <si>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</si>
  <si>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</si>
  <si>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</si>
  <si>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</si>
  <si>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</si>
  <si>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</si>
  <si>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</si>
  <si>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</si>
  <si>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</si>
  <si>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</si>
  <si>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</si>
  <si>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</si>
  <si>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</si>
  <si>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</si>
  <si>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</si>
  <si>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</si>
  <si>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</si>
  <si>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</si>
  <si>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</si>
  <si>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</si>
  <si>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</si>
  <si>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</si>
  <si>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</si>
  <si>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</si>
  <si>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</si>
  <si>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</si>
  <si>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</si>
  <si>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</si>
  <si>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</si>
  <si>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</si>
  <si>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</si>
  <si>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</si>
  <si>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</si>
  <si>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</si>
  <si>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</si>
  <si>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</si>
  <si>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</si>
  <si>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</si>
  <si>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</si>
  <si>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</si>
  <si>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</si>
  <si>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</si>
  <si>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</si>
  <si>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</si>
  <si>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</si>
  <si>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</si>
  <si>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</si>
  <si>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</si>
  <si>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</si>
  <si>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</si>
  <si>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</si>
  <si>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</si>
  <si>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</si>
  <si>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</si>
  <si>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</si>
  <si>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</si>
  <si>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</si>
  <si>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</si>
  <si>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</si>
  <si>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</si>
  <si>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</si>
  <si>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</si>
  <si>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</si>
  <si>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</si>
  <si>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</si>
  <si>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</si>
  <si>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</si>
  <si>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</si>
  <si>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</si>
  <si>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</si>
  <si>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</si>
  <si>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</si>
  <si>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</si>
  <si>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</si>
  <si>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</si>
  <si>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</si>
  <si>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</si>
  <si>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</si>
  <si>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</si>
  <si>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</si>
  <si>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</si>
  <si>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</si>
  <si>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</si>
  <si>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</si>
  <si>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</si>
  <si>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</si>
  <si>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</si>
  <si>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</si>
  <si>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</si>
  <si>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</si>
  <si>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</si>
  <si>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</si>
  <si>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</si>
  <si>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</si>
  <si>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</si>
  <si>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</si>
  <si>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</si>
  <si>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</si>
  <si>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</si>
  <si>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</si>
  <si>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</si>
  <si>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</si>
  <si>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</si>
  <si>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</si>
  <si>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</si>
  <si>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</si>
  <si>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</si>
  <si>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</si>
  <si>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</si>
  <si>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</si>
  <si>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</si>
  <si>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</si>
  <si>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</si>
  <si>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</si>
  <si>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</si>
  <si>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</si>
  <si>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</si>
  <si>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</si>
  <si>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</si>
  <si>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</si>
  <si>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</si>
  <si>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</si>
  <si>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</si>
  <si>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</si>
  <si>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</si>
  <si>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</si>
  <si>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</si>
  <si>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</si>
  <si>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</si>
  <si>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</si>
  <si>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</si>
  <si>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</si>
  <si>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</si>
  <si>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</si>
  <si>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</si>
  <si>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</si>
  <si>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</si>
  <si>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</si>
  <si>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</si>
  <si>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</si>
  <si>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</si>
  <si>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</si>
  <si>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</si>
  <si>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</si>
  <si>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</si>
  <si>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</si>
  <si>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</si>
  <si>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</si>
  <si>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</si>
  <si>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</si>
  <si>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</si>
  <si>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</si>
  <si>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</si>
  <si>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</si>
  <si>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</si>
  <si>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</si>
  <si>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</si>
  <si>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</si>
  <si>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</si>
  <si>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</si>
  <si>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</si>
  <si>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</si>
  <si>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</si>
  <si>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</si>
  <si>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</si>
  <si>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</si>
  <si>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</si>
  <si>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</si>
  <si>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</si>
  <si>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</si>
  <si>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</si>
  <si>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</si>
  <si>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</si>
  <si>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</si>
  <si>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</si>
  <si>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</si>
  <si>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</si>
  <si>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</si>
  <si>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</si>
  <si>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</si>
  <si>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</si>
  <si>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</si>
  <si>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</si>
  <si>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</si>
  <si>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</si>
  <si>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</si>
  <si>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</si>
  <si>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</si>
  <si>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</si>
  <si>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</si>
  <si>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</si>
  <si>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</si>
  <si>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</si>
  <si>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</si>
  <si>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</si>
  <si>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</si>
  <si>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</si>
  <si>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</si>
  <si>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</si>
  <si>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</si>
  <si>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</si>
  <si>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</si>
  <si>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</si>
  <si>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</si>
  <si>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</si>
  <si>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</si>
  <si>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</si>
  <si>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</si>
  <si>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</si>
  <si>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</si>
  <si>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</si>
  <si>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</si>
  <si>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</si>
  <si>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</si>
  <si>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</si>
  <si>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</si>
  <si>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</si>
  <si>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</si>
  <si>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</si>
  <si>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</si>
  <si>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</si>
  <si>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</si>
  <si>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</si>
  <si>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</si>
  <si>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</si>
  <si>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</si>
  <si>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</si>
  <si>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</si>
  <si>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</si>
  <si>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</si>
  <si>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</si>
  <si>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</si>
  <si>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</si>
  <si>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</si>
  <si>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</si>
  <si>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</si>
  <si>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</si>
  <si>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</si>
  <si>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</si>
  <si>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</si>
  <si>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</si>
  <si>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</si>
  <si>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</si>
  <si>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</si>
  <si>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</si>
  <si>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</si>
  <si>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</si>
  <si>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</si>
  <si>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</si>
  <si>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</si>
  <si>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</si>
  <si>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</si>
  <si>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</si>
  <si>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</si>
  <si>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</si>
  <si>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</si>
  <si>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</si>
  <si>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</si>
  <si>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</si>
  <si>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</si>
  <si>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</si>
  <si>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</si>
  <si>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</si>
  <si>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</si>
  <si>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</si>
  <si>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</si>
  <si>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</si>
  <si>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</si>
  <si>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</si>
  <si>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</si>
  <si>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</si>
  <si>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</si>
  <si>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</si>
  <si>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</si>
  <si>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</si>
  <si>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</si>
  <si>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</si>
  <si>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</si>
  <si>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</si>
  <si>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</si>
  <si>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</si>
  <si>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</si>
  <si>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</si>
  <si>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</si>
  <si>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</si>
  <si>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</si>
  <si>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</si>
  <si>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</si>
  <si>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</si>
  <si>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</si>
  <si>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</si>
  <si>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</si>
  <si>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</si>
  <si>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</si>
  <si>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</si>
  <si>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</si>
  <si>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</si>
  <si>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</si>
  <si>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</si>
  <si>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</si>
  <si>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</si>
  <si>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</si>
  <si>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</si>
  <si>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</si>
  <si>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</si>
  <si>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</si>
  <si>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</si>
  <si>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</si>
  <si>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</si>
  <si>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</si>
  <si>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</si>
  <si>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</si>
  <si>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</si>
  <si>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</si>
  <si>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</si>
  <si>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</si>
  <si>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</si>
  <si>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</si>
  <si>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</si>
  <si>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</si>
  <si>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</si>
  <si>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</si>
  <si>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</si>
  <si>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</si>
  <si>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</si>
  <si>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</si>
  <si>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</si>
  <si>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</si>
  <si>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</si>
  <si>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</si>
  <si>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</si>
  <si>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</si>
  <si>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</si>
  <si>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</si>
  <si>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</si>
  <si>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</si>
  <si>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</si>
  <si>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</si>
  <si>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</si>
  <si>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</si>
  <si>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</si>
  <si>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</si>
  <si>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</si>
  <si>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</si>
  <si>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</si>
  <si>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</si>
  <si>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</si>
  <si>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</si>
  <si>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</si>
  <si>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</si>
  <si>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</si>
  <si>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</si>
  <si>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</si>
  <si>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</si>
  <si>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</si>
  <si>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</si>
  <si>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</si>
  <si>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</si>
  <si>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</si>
  <si>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</si>
  <si>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</si>
  <si>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</si>
  <si>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</si>
  <si>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</si>
  <si>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</si>
  <si>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</si>
  <si>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</si>
  <si>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</si>
  <si>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</si>
  <si>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</si>
  <si>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</si>
  <si>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</si>
  <si>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</si>
  <si>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</si>
  <si>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</si>
  <si>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</si>
  <si>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</si>
  <si>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</si>
  <si>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</si>
  <si>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</si>
  <si>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</si>
  <si>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</si>
  <si>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</si>
  <si>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</si>
  <si>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</si>
  <si>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</si>
  <si>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</si>
  <si>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</si>
  <si>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</si>
  <si>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</si>
  <si>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</si>
  <si>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</si>
  <si>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</si>
  <si>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</si>
  <si>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</si>
  <si>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</si>
  <si>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</si>
  <si>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</si>
  <si>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</si>
  <si>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</si>
  <si>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</si>
  <si>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</si>
  <si>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</si>
  <si>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</si>
  <si>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</si>
  <si>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</si>
  <si>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</si>
  <si>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</si>
  <si>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</si>
  <si>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</si>
  <si>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</si>
  <si>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</si>
  <si>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</si>
  <si>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</si>
  <si>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</si>
  <si>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</si>
  <si>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</si>
  <si>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</si>
  <si>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</si>
  <si>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</si>
  <si>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</si>
  <si>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</si>
  <si>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</si>
  <si>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</si>
  <si>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</si>
  <si>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</si>
  <si>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</si>
  <si>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</si>
  <si>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</si>
  <si>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</si>
  <si>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</si>
  <si>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</si>
  <si>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</si>
  <si>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</si>
  <si>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</si>
  <si>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</si>
  <si>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</si>
  <si>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</si>
  <si>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</si>
  <si>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</si>
  <si>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</si>
  <si>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</si>
  <si>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</si>
  <si>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</si>
  <si>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</si>
  <si>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</si>
  <si>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</si>
  <si>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</si>
  <si>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</si>
  <si>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</si>
  <si>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</si>
  <si>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</si>
  <si>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</si>
  <si>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</si>
  <si>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</si>
  <si>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</si>
  <si>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</si>
  <si>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</si>
  <si>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</si>
  <si>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</si>
  <si>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</si>
  <si>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</si>
  <si>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</si>
  <si>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</si>
  <si>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</si>
  <si>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</si>
  <si>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</si>
  <si>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</si>
  <si>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</si>
  <si>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</si>
  <si>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</si>
  <si>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</si>
  <si>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</si>
  <si>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</si>
  <si>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</si>
  <si>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</si>
  <si>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</si>
  <si>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</si>
  <si>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</si>
  <si>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</si>
  <si>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</si>
  <si>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</si>
  <si>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</si>
  <si>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</si>
  <si>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</si>
  <si>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</si>
  <si>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</si>
  <si>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</si>
  <si>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</si>
  <si>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</si>
  <si>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</si>
  <si>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</si>
  <si>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</si>
  <si>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</si>
  <si>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</si>
  <si>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</si>
  <si>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</si>
  <si>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</si>
  <si>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</si>
  <si>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</si>
  <si>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</si>
  <si>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</si>
  <si>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</si>
  <si>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</si>
  <si>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</si>
  <si>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</si>
  <si>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</si>
  <si>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</si>
  <si>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</si>
  <si>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</si>
  <si>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</si>
  <si>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</si>
  <si>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</si>
  <si>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</si>
  <si>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</si>
  <si>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</si>
  <si>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</si>
  <si>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</si>
  <si>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</si>
  <si>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</si>
  <si>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</si>
  <si>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</si>
  <si>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</si>
  <si>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</si>
  <si>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</si>
  <si>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</si>
  <si>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</si>
  <si>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</si>
  <si>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</si>
  <si>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</si>
  <si>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</si>
  <si>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</si>
  <si>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</si>
  <si>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</si>
  <si>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</si>
  <si>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</si>
  <si>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</si>
  <si>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</si>
  <si>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</si>
  <si>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</si>
  <si>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</si>
  <si>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</si>
  <si>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</si>
  <si>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</si>
  <si>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</si>
  <si>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</si>
  <si>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</si>
  <si>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</si>
  <si>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</si>
  <si>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</si>
  <si>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</si>
  <si>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</si>
  <si>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</si>
  <si>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</si>
  <si>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</si>
  <si>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</si>
  <si>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</si>
  <si>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</si>
  <si>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</si>
  <si>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</si>
  <si>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</si>
  <si>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</si>
  <si>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</si>
  <si>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</si>
  <si>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</si>
  <si>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</si>
  <si>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</si>
  <si>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</si>
  <si>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</si>
  <si>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</si>
  <si>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</si>
  <si>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</si>
  <si>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</si>
  <si>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</si>
  <si>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</si>
  <si>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</si>
  <si>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</si>
  <si>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</si>
  <si>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</si>
  <si>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</si>
  <si>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</si>
  <si>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</si>
  <si>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</si>
  <si>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</si>
  <si>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</si>
  <si>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</si>
  <si>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</si>
  <si>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</si>
  <si>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</si>
  <si>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</si>
  <si>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</si>
  <si>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</si>
  <si>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</si>
  <si>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</si>
  <si>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</si>
  <si>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</si>
  <si>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</si>
  <si>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</si>
  <si>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</si>
  <si>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</si>
  <si>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</si>
  <si>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</si>
  <si>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</si>
  <si>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</si>
  <si>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</si>
  <si>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</si>
  <si>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</si>
  <si>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</si>
  <si>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</si>
  <si>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</si>
  <si>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</si>
  <si>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</si>
  <si>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</si>
  <si>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</si>
  <si>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</si>
  <si>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</si>
  <si>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</si>
  <si>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</si>
  <si>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</si>
  <si>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</si>
  <si>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</si>
  <si>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</si>
  <si>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</si>
  <si>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</si>
  <si>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</si>
  <si>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</si>
  <si>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</si>
  <si>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</si>
  <si>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</si>
  <si>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</si>
  <si>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</si>
  <si>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</si>
  <si>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</si>
  <si>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</si>
  <si>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</si>
  <si>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</si>
  <si>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</si>
  <si>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</si>
  <si>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</si>
  <si>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</si>
  <si>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</si>
  <si>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</si>
  <si>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</si>
  <si>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</si>
  <si>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</si>
  <si>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</si>
  <si>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</si>
  <si>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</si>
  <si>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</si>
  <si>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</si>
  <si>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</si>
  <si>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</si>
  <si>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</si>
  <si>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</si>
  <si>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</si>
  <si>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</si>
  <si>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</si>
  <si>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</si>
  <si>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</si>
  <si>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</si>
  <si>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</si>
  <si>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</si>
  <si>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</si>
  <si>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</si>
  <si>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</si>
  <si>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</si>
  <si>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</si>
  <si>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</si>
  <si>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</si>
  <si>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</si>
  <si>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</si>
  <si>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</si>
  <si>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</si>
  <si>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</si>
  <si>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</si>
  <si>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</si>
  <si>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</si>
  <si>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</si>
  <si>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</si>
  <si>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</si>
  <si>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</si>
  <si>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</si>
  <si>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</si>
  <si>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</si>
  <si>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</si>
  <si>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</si>
  <si>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</si>
  <si>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</si>
  <si>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</si>
  <si>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</si>
  <si>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</si>
  <si>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</si>
  <si>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</si>
  <si>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</si>
  <si>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</si>
  <si>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</si>
  <si>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</si>
  <si>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</si>
  <si>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</si>
  <si>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</si>
  <si>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</si>
  <si>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</si>
  <si>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</si>
  <si>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</si>
  <si>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</si>
  <si>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</si>
  <si>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</si>
  <si>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</si>
  <si>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</si>
  <si>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</si>
  <si>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</si>
  <si>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</si>
  <si>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</si>
  <si>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</si>
  <si>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</si>
  <si>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</si>
  <si>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</si>
  <si>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</si>
  <si>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</si>
  <si>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</si>
  <si>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</si>
  <si>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</si>
  <si>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</si>
  <si>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</si>
  <si>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</si>
  <si>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</si>
  <si>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</si>
  <si>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</si>
  <si>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</si>
  <si>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</si>
  <si>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</si>
  <si>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</si>
  <si>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</si>
  <si>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</si>
  <si>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</si>
  <si>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</si>
  <si>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</si>
  <si>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</si>
  <si>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</si>
  <si>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</si>
  <si>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</si>
  <si>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</si>
  <si>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</si>
  <si>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</si>
  <si>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</si>
  <si>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</si>
  <si>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</si>
  <si>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</si>
  <si>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</si>
  <si>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</si>
  <si>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</si>
  <si>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</si>
  <si>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</si>
  <si>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</si>
  <si>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</si>
  <si>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</si>
  <si>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</si>
  <si>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</si>
  <si>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</si>
  <si>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</si>
  <si>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</si>
  <si>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</si>
  <si>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</si>
  <si>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</si>
  <si>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</si>
  <si>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</si>
  <si>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</si>
  <si>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</si>
  <si>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</si>
  <si>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</si>
  <si>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</si>
  <si>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</si>
  <si>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</si>
  <si>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</si>
  <si>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</si>
  <si>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</si>
  <si>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</si>
  <si>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</si>
  <si>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</si>
  <si>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</si>
  <si>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</si>
  <si>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</si>
  <si>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</si>
  <si>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</si>
  <si>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</si>
  <si>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</si>
  <si>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</si>
  <si>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</si>
  <si>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</si>
  <si>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</si>
  <si>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</si>
  <si>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</si>
  <si>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</si>
  <si>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</si>
  <si>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</si>
  <si>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</si>
  <si>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</si>
  <si>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</si>
  <si>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</si>
  <si>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</si>
  <si>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</si>
  <si>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</si>
  <si>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</si>
  <si>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</si>
  <si>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</si>
  <si>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</si>
  <si>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</si>
  <si>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</si>
  <si>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</si>
  <si>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</si>
  <si>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</si>
  <si>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</si>
  <si>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</si>
  <si>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</si>
  <si>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</si>
  <si>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</si>
  <si>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</si>
  <si>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</si>
  <si>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</si>
  <si>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</si>
  <si>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</si>
  <si>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</si>
  <si>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</si>
  <si>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</si>
  <si>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</si>
  <si>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</si>
  <si>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</si>
  <si>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</si>
  <si>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</si>
  <si>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</si>
  <si>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</si>
  <si>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</si>
  <si>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</si>
  <si>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</si>
  <si>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</si>
  <si>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</si>
  <si>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</si>
  <si>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</si>
  <si>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</si>
  <si>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</si>
  <si>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</si>
  <si>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</si>
  <si>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</si>
  <si>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</si>
  <si>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</si>
  <si>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</si>
  <si>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</si>
  <si>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</si>
  <si>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</si>
  <si>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</si>
  <si>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</si>
  <si>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</si>
  <si>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</si>
  <si>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</si>
  <si>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</si>
  <si>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</si>
  <si>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</si>
  <si>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</si>
  <si>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</si>
  <si>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</si>
  <si>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</si>
  <si>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</si>
  <si>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</si>
  <si>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</si>
  <si>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</si>
  <si>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</si>
  <si>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</si>
  <si>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</si>
  <si>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</si>
  <si>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</si>
  <si>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</si>
  <si>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</si>
  <si>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</si>
  <si>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</si>
  <si>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</si>
  <si>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</si>
  <si>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</si>
  <si>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</si>
  <si>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</si>
  <si>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</si>
  <si>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</si>
  <si>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</si>
  <si>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</si>
  <si>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</si>
  <si>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</si>
  <si>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</si>
  <si>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</si>
  <si>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</si>
  <si>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</si>
  <si>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</si>
  <si>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</si>
  <si>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</si>
  <si>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</si>
  <si>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</si>
  <si>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</si>
  <si>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</si>
  <si>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</si>
  <si>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</si>
  <si>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</si>
  <si>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</si>
  <si>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</si>
  <si>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</si>
  <si>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</si>
  <si>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</si>
  <si>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</si>
  <si>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</si>
  <si>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</si>
  <si>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</si>
  <si>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</si>
  <si>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</si>
  <si>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</si>
  <si>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</si>
  <si>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</si>
  <si>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</si>
  <si>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</si>
  <si>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</si>
  <si>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</si>
  <si>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</si>
  <si>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</si>
  <si>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</si>
  <si>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</si>
  <si>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</si>
  <si>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</si>
  <si>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</si>
  <si>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</si>
  <si>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</si>
  <si>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</si>
  <si>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</si>
  <si>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</si>
  <si>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</si>
  <si>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</si>
  <si>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</si>
  <si>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</si>
  <si>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</si>
  <si>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</si>
  <si>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</si>
  <si>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</si>
  <si>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</si>
  <si>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</si>
  <si>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</si>
  <si>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</si>
  <si>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</si>
  <si>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</si>
  <si>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</si>
  <si>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</si>
  <si>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</si>
  <si>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</si>
  <si>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</si>
  <si>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</si>
  <si>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</si>
  <si>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</si>
  <si>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</si>
  <si>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</si>
  <si>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</si>
  <si>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</si>
  <si>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</si>
  <si>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</si>
  <si>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</si>
  <si>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</si>
  <si>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</si>
  <si>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</si>
  <si>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</si>
  <si>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</si>
  <si>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</si>
  <si>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</si>
  <si>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</si>
  <si>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</si>
  <si>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</si>
  <si>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</si>
  <si>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</si>
  <si>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</si>
  <si>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</si>
  <si>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</si>
  <si>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</si>
  <si>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</si>
  <si>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</si>
  <si>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</si>
  <si>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</si>
  <si>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</si>
  <si>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</si>
  <si>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</si>
  <si>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</si>
  <si>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</si>
  <si>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</si>
  <si>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</si>
  <si>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</si>
  <si>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</si>
  <si>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</si>
  <si>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</si>
  <si>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</si>
  <si>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</si>
  <si>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</si>
  <si>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</si>
  <si>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</si>
  <si>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</si>
  <si>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</si>
  <si>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</si>
  <si>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</si>
  <si>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</si>
  <si>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</si>
  <si>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</si>
  <si>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</si>
  <si>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</si>
  <si>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</si>
  <si>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</si>
  <si>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</si>
  <si>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</si>
  <si>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</si>
  <si>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</si>
  <si>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</si>
  <si>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</si>
  <si>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</si>
  <si>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</si>
  <si>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</si>
  <si>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</si>
  <si>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</si>
  <si>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</si>
  <si>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</si>
  <si>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</si>
  <si>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</si>
  <si>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</si>
  <si>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</si>
  <si>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</si>
  <si>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</si>
  <si>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</si>
  <si>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</si>
  <si>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</si>
  <si>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</si>
  <si>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</si>
  <si>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</si>
  <si>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</si>
  <si>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</si>
  <si>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</si>
  <si>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</si>
  <si>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</si>
  <si>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</si>
  <si>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</si>
  <si>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</si>
  <si>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</si>
  <si>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</si>
  <si>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</si>
  <si>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</si>
  <si>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</si>
  <si>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</si>
  <si>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</si>
  <si>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</si>
  <si>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</si>
  <si>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</si>
  <si>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</si>
  <si>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</si>
  <si>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</si>
  <si>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</si>
  <si>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</si>
  <si>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</si>
  <si>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</si>
  <si>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</si>
  <si>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</si>
  <si>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</si>
  <si>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</si>
  <si>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</si>
  <si>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</si>
  <si>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</si>
  <si>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</si>
  <si>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</si>
  <si>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</si>
  <si>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</si>
  <si>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</si>
  <si>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</si>
  <si>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</si>
  <si>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</si>
  <si>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</si>
  <si>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</si>
  <si>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</si>
  <si>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</si>
  <si>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</si>
  <si>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</si>
  <si>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</si>
  <si>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</si>
  <si>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</si>
  <si>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</si>
  <si>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</si>
  <si>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</si>
  <si>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</si>
  <si>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</si>
  <si>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</si>
  <si>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</si>
  <si>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</si>
  <si>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</si>
  <si>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</si>
  <si>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</si>
  <si>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</si>
  <si>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</si>
  <si>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</si>
  <si>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</si>
  <si>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</si>
  <si>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</si>
  <si>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</si>
  <si>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</si>
  <si>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</si>
  <si>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</si>
  <si>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</si>
  <si>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</si>
  <si>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</si>
  <si>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</si>
  <si>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</si>
  <si>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</si>
  <si>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</si>
  <si>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</si>
  <si>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</si>
  <si>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</si>
  <si>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</si>
  <si>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</si>
  <si>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</si>
  <si>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</si>
  <si>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</si>
  <si>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</si>
  <si>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</si>
  <si>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</si>
  <si>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</si>
  <si>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</si>
  <si>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</si>
  <si>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</si>
  <si>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</si>
  <si>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</si>
  <si>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</si>
  <si>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</si>
  <si>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</si>
  <si>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</si>
  <si>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</si>
  <si>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</si>
  <si>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</si>
  <si>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</si>
  <si>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</si>
  <si>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</si>
  <si>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</si>
  <si>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</si>
  <si>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</si>
  <si>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</si>
  <si>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</si>
  <si>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</si>
  <si>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</si>
  <si>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</si>
  <si>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</si>
  <si>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</si>
  <si>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</si>
  <si>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</si>
  <si>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</si>
  <si>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</si>
  <si>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</si>
  <si>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</si>
  <si>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</si>
  <si>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</si>
  <si>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</si>
  <si>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</si>
  <si>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</si>
  <si>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</si>
  <si>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</si>
  <si>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</si>
  <si>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</si>
  <si>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</si>
  <si>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</si>
  <si>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</si>
  <si>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</si>
  <si>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</si>
  <si>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</si>
  <si>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</si>
  <si>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</si>
  <si>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</si>
  <si>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</si>
  <si>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</si>
  <si>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</si>
  <si>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</si>
  <si>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</si>
  <si>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</si>
  <si>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</si>
  <si>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</si>
  <si>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</si>
  <si>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</si>
  <si>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</si>
  <si>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</si>
  <si>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</si>
  <si>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</si>
  <si>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</si>
  <si>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</si>
  <si>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</si>
  <si>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</si>
  <si>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</si>
  <si>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</si>
  <si>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</si>
  <si>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</si>
  <si>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</si>
  <si>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</si>
  <si>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</si>
  <si>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</si>
  <si>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</si>
  <si>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</si>
  <si>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</si>
  <si>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</si>
  <si>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</si>
  <si>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</si>
  <si>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</si>
  <si>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</si>
  <si>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</si>
  <si>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</si>
  <si>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</si>
  <si>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</si>
  <si>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</si>
  <si>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</si>
  <si>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</si>
  <si>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</si>
  <si>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</si>
  <si>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</si>
  <si>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</si>
  <si>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</si>
  <si>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</si>
  <si>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</si>
  <si>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</si>
  <si>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</si>
  <si>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</si>
  <si>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</si>
  <si>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</si>
  <si>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</si>
  <si>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</si>
  <si>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</si>
  <si>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</si>
  <si>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</si>
  <si>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</si>
  <si>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</si>
  <si>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</si>
  <si>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</si>
  <si>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</si>
  <si>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</si>
  <si>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</si>
  <si>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</si>
  <si>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</si>
  <si>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</si>
  <si>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</si>
  <si>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</si>
  <si>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</si>
  <si>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</si>
  <si>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</si>
  <si>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</si>
  <si>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</si>
  <si>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</si>
  <si>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</si>
  <si>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</si>
  <si>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</si>
  <si>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</si>
  <si>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</si>
  <si>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</si>
  <si>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</si>
  <si>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</si>
  <si>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</si>
  <si>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</si>
  <si>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</si>
  <si>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</si>
  <si>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</si>
  <si>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</si>
  <si>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</si>
  <si>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</si>
  <si>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</si>
  <si>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</si>
  <si>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</si>
  <si>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</si>
  <si>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</si>
  <si>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</si>
  <si>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</si>
  <si>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</si>
  <si>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</si>
  <si>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</si>
  <si>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</si>
  <si>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</si>
  <si>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</si>
  <si>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</si>
  <si>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</si>
  <si>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</si>
  <si>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</si>
  <si>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</si>
  <si>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</si>
  <si>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</si>
  <si>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</si>
  <si>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</si>
  <si>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</si>
  <si>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</si>
  <si>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</si>
  <si>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</si>
  <si>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</si>
  <si>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</si>
  <si>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</si>
  <si>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</si>
  <si>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</si>
  <si>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</si>
  <si>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</si>
  <si>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</si>
  <si>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</si>
  <si>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</si>
  <si>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</si>
  <si>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</si>
  <si>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</si>
  <si>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</si>
  <si>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</si>
  <si>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</si>
  <si>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</si>
  <si>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</si>
  <si>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</si>
  <si>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</si>
  <si>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</si>
  <si>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</si>
  <si>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</si>
  <si>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</si>
  <si>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</si>
  <si>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</si>
  <si>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</si>
  <si>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</si>
  <si>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</si>
  <si>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</si>
  <si>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</si>
  <si>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</si>
  <si>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</si>
  <si>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</si>
  <si>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</si>
  <si>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</si>
  <si>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</si>
  <si>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</si>
  <si>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</si>
  <si>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</si>
  <si>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</si>
  <si>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</si>
  <si>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</si>
  <si>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</si>
  <si>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</si>
  <si>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</si>
  <si>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</si>
  <si>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</si>
  <si>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</si>
  <si>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</si>
  <si>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</si>
  <si>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</si>
  <si>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</si>
  <si>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</si>
  <si>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</si>
  <si>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</si>
  <si>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</si>
  <si>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</si>
  <si>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</si>
  <si>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</si>
  <si>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</si>
  <si>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</si>
  <si>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</si>
  <si>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</si>
  <si>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</si>
  <si>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</si>
  <si>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</si>
  <si>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</si>
  <si>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</si>
  <si>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</si>
  <si>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</si>
  <si>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</si>
  <si>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</si>
  <si>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</si>
  <si>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</si>
  <si>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</si>
  <si>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</si>
  <si>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</si>
  <si>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</si>
  <si>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</si>
  <si>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</si>
  <si>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</si>
  <si>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</si>
  <si>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</si>
  <si>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</si>
  <si>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</si>
  <si>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</si>
  <si>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</si>
  <si>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</si>
  <si>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</si>
  <si>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</si>
  <si>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</si>
  <si>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</si>
  <si>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</si>
  <si>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</si>
  <si>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</si>
  <si>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</si>
  <si>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</si>
  <si>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</si>
  <si>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</si>
  <si>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</si>
  <si>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</si>
  <si>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</si>
  <si>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</si>
  <si>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</si>
  <si>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</si>
  <si>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</si>
  <si>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</si>
  <si>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</si>
  <si>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</si>
  <si>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</si>
  <si>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</si>
  <si>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</si>
  <si>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</si>
  <si>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</si>
  <si>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</si>
  <si>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</si>
  <si>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</si>
  <si>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</si>
  <si>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</si>
  <si>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</si>
  <si>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</si>
  <si>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</si>
  <si>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</si>
  <si>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</si>
  <si>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</si>
  <si>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</si>
  <si>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</si>
  <si>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</si>
  <si>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</si>
  <si>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</si>
  <si>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</si>
  <si>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</si>
  <si>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</si>
  <si>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</si>
  <si>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</si>
  <si>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</si>
  <si>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</si>
  <si>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</si>
  <si>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</si>
  <si>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</si>
  <si>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</si>
  <si>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</si>
  <si>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</si>
  <si>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</si>
  <si>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</si>
  <si>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</si>
  <si>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</si>
  <si>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</si>
  <si>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</si>
  <si>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</si>
  <si>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</si>
  <si>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</si>
  <si>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</si>
  <si>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</si>
  <si>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</si>
  <si>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</si>
  <si>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</si>
  <si>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</si>
  <si>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</si>
  <si>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</si>
  <si>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</si>
  <si>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</si>
  <si>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</si>
  <si>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</si>
  <si>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</si>
  <si>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</si>
  <si>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</si>
  <si>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</si>
  <si>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</si>
  <si>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</si>
  <si>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</si>
  <si>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</si>
  <si>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</si>
  <si>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</si>
  <si>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</si>
  <si>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</si>
  <si>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</si>
  <si>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</si>
  <si>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</si>
  <si>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</si>
  <si>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</si>
  <si>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</si>
  <si>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</si>
  <si>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</si>
  <si>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</si>
  <si>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</si>
  <si>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</si>
  <si>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</si>
  <si>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</si>
  <si>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</si>
  <si>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</si>
  <si>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</si>
  <si>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</si>
  <si>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</si>
  <si>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</si>
  <si>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</si>
  <si>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</si>
  <si>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</si>
  <si>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</si>
  <si>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</si>
  <si>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</si>
  <si>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</si>
  <si>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</si>
  <si>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</si>
  <si>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</si>
  <si>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</si>
  <si>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</si>
  <si>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</si>
  <si>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</si>
  <si>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</si>
  <si>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</si>
  <si>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</si>
  <si>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</si>
  <si>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</si>
  <si>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</si>
  <si>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</si>
  <si>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</si>
  <si>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</si>
  <si>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</si>
  <si>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</si>
  <si>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</si>
  <si>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</si>
  <si>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</si>
  <si>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</si>
  <si>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</si>
  <si>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</si>
  <si>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</si>
  <si>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</si>
  <si>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</si>
  <si>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</si>
  <si>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</si>
  <si>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</si>
  <si>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</si>
  <si>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</si>
  <si>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</si>
  <si>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</si>
  <si>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</si>
  <si>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</si>
  <si>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</si>
  <si>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</si>
  <si>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</si>
  <si>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</si>
  <si>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</si>
  <si>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</si>
  <si>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</si>
  <si>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</si>
  <si>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</si>
  <si>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</si>
  <si>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</si>
  <si>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</si>
  <si>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</si>
  <si>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</si>
  <si>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</si>
  <si>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</si>
  <si>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</si>
  <si>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</si>
  <si>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</si>
  <si>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</si>
  <si>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</si>
  <si>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</si>
  <si>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</si>
  <si>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</si>
  <si>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</si>
  <si>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</si>
  <si>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</si>
  <si>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</si>
  <si>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</si>
  <si>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</si>
  <si>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</si>
  <si>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</si>
  <si>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</si>
  <si>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</si>
  <si>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</si>
  <si>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</si>
  <si>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</si>
  <si>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</si>
  <si>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</si>
  <si>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</si>
  <si>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</si>
  <si>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</si>
  <si>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</si>
  <si>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</si>
  <si>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</si>
  <si>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</si>
  <si>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</si>
  <si>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</si>
  <si>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</si>
  <si>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</si>
  <si>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</si>
  <si>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</si>
  <si>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</si>
  <si>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</si>
  <si>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</si>
  <si>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</si>
  <si>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</si>
  <si>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</si>
  <si>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</si>
  <si>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</si>
  <si>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</si>
  <si>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</si>
  <si>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</si>
  <si>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</si>
  <si>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</si>
  <si>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</si>
  <si>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</si>
  <si>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</si>
  <si>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</si>
  <si>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</si>
  <si>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</si>
  <si>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</si>
  <si>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</si>
  <si>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</si>
  <si>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</si>
  <si>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</si>
  <si>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</si>
  <si>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</si>
  <si>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</si>
  <si>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</si>
  <si>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</si>
  <si>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</si>
  <si>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</si>
  <si>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</si>
  <si>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</si>
  <si>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</si>
  <si>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</si>
  <si>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</si>
  <si>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</si>
  <si>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</si>
  <si>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</si>
  <si>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</si>
  <si>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</si>
  <si>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</si>
  <si>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</si>
  <si>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</si>
  <si>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</si>
  <si>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</si>
  <si>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</si>
  <si>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</si>
  <si>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</si>
  <si>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</si>
  <si>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</si>
  <si>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</si>
  <si>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</si>
  <si>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</si>
  <si>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</si>
  <si>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</si>
  <si>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</si>
  <si>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</si>
  <si>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</si>
  <si>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</si>
  <si>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</si>
  <si>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</si>
  <si>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</si>
  <si>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</si>
  <si>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</si>
  <si>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</si>
  <si>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</si>
  <si>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</si>
  <si>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</si>
  <si>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</si>
  <si>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</si>
  <si>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</si>
  <si>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</si>
  <si>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</si>
  <si>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</si>
  <si>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</si>
  <si>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</si>
  <si>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</si>
  <si>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</si>
  <si>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</si>
  <si>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</si>
  <si>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</si>
  <si>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</si>
  <si>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</si>
  <si>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</si>
  <si>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</si>
  <si>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</si>
  <si>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</si>
  <si>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</si>
  <si>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</si>
  <si>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</si>
  <si>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</si>
  <si>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</si>
  <si>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</si>
  <si>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</si>
  <si>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</si>
  <si>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</si>
  <si>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</si>
  <si>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</si>
  <si>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</si>
  <si>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</si>
  <si>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</si>
  <si>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</si>
  <si>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</si>
  <si>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</si>
  <si>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</si>
  <si>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</si>
  <si>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</si>
  <si>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</si>
  <si>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</si>
  <si>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</si>
  <si>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</si>
  <si>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</si>
  <si>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</si>
  <si>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</si>
  <si>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</si>
  <si>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</si>
  <si>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</si>
  <si>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</si>
  <si>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</si>
  <si>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</si>
  <si>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</si>
  <si>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</si>
  <si>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</si>
  <si>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</si>
  <si>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</si>
  <si>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</si>
  <si>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</si>
  <si>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</si>
  <si>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</si>
  <si>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</si>
  <si>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</si>
  <si>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</si>
  <si>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</si>
  <si>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</si>
  <si>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</si>
  <si>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</si>
  <si>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</si>
  <si>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</si>
  <si>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</si>
  <si>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</si>
  <si>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</si>
  <si>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</si>
  <si>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</si>
  <si>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</si>
  <si>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</si>
  <si>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</si>
  <si>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</si>
  <si>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</si>
  <si>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</si>
  <si>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</si>
  <si>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</si>
  <si>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</si>
  <si>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</si>
  <si>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</si>
  <si>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</si>
  <si>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</si>
  <si>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</si>
  <si>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</si>
  <si>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</si>
  <si>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</si>
  <si>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</si>
  <si>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</si>
  <si>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</si>
  <si>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</si>
  <si>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</si>
  <si>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</si>
  <si>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</si>
  <si>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</si>
  <si>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</si>
  <si>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</si>
  <si>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</si>
  <si>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</si>
  <si>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</si>
  <si>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</si>
  <si>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</si>
  <si>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</si>
  <si>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</si>
  <si>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</si>
  <si>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</si>
  <si>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</si>
  <si>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</si>
  <si>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</si>
  <si>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</si>
  <si>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</si>
  <si>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</si>
  <si>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</si>
  <si>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</si>
  <si>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</si>
  <si>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</si>
  <si>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</si>
  <si>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</si>
  <si>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</si>
  <si>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</si>
  <si>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</si>
  <si>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</si>
  <si>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</si>
  <si>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</si>
  <si>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</si>
  <si>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</si>
  <si>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</si>
  <si>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</si>
  <si>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</si>
  <si>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</si>
  <si>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</si>
  <si>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</si>
  <si>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</si>
  <si>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</si>
  <si>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</si>
  <si>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</si>
  <si>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</si>
  <si>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</si>
  <si>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</si>
  <si>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</si>
  <si>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</si>
  <si>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</si>
  <si>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</si>
  <si>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</si>
  <si>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</si>
  <si>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</si>
  <si>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</si>
  <si>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</si>
  <si>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</si>
  <si>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</si>
  <si>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</si>
  <si>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</si>
  <si>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</si>
  <si>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</si>
  <si>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</si>
  <si>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</si>
  <si>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</si>
  <si>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</si>
  <si>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</si>
  <si>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</si>
  <si>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</si>
  <si>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</si>
  <si>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</si>
  <si>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</si>
  <si>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</si>
  <si>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</si>
  <si>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</si>
  <si>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</si>
  <si>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</si>
  <si>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</si>
  <si>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</si>
  <si>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</si>
  <si>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</si>
  <si>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</si>
  <si>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</si>
  <si>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</si>
  <si>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</si>
  <si>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</si>
  <si>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</si>
  <si>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</si>
  <si>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</si>
  <si>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</si>
  <si>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</si>
  <si>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</si>
  <si>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</si>
  <si>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</si>
  <si>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</si>
  <si>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</si>
  <si>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</si>
  <si>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</si>
  <si>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</si>
  <si>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</si>
  <si>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</si>
  <si>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</si>
  <si>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</si>
  <si>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</si>
  <si>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</si>
  <si>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</si>
  <si>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</si>
  <si>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</si>
  <si>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</si>
  <si>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</si>
  <si>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</si>
  <si>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</si>
  <si>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</si>
  <si>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</si>
  <si>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</si>
  <si>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</si>
  <si>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</si>
  <si>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</si>
  <si>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</si>
  <si>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</si>
  <si>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</si>
  <si>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</si>
  <si>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</si>
  <si>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</si>
  <si>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</si>
  <si>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</si>
  <si>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</si>
  <si>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</si>
  <si>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</si>
  <si>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</si>
  <si>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</si>
  <si>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</si>
  <si>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</si>
  <si>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</si>
  <si>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</si>
  <si>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</si>
  <si>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</si>
  <si>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</si>
  <si>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</si>
  <si>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</si>
  <si>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</si>
  <si>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</si>
  <si>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</si>
  <si>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</si>
  <si>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</si>
  <si>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</si>
  <si>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</si>
  <si>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</si>
  <si>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</si>
  <si>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</si>
  <si>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</si>
  <si>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</si>
  <si>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</si>
  <si>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</si>
  <si>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</si>
  <si>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</si>
  <si>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</si>
  <si>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</si>
  <si>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</si>
  <si>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</si>
  <si>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</si>
  <si>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</si>
  <si>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</si>
  <si>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</si>
  <si>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</si>
  <si>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</si>
  <si>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</si>
  <si>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</si>
  <si>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</si>
  <si>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</si>
  <si>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</si>
  <si>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</si>
  <si>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</si>
  <si>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</si>
  <si>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</si>
  <si>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</si>
  <si>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</si>
  <si>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</si>
  <si>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</si>
  <si>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</si>
  <si>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</si>
  <si>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</si>
  <si>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</si>
  <si>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</si>
  <si>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</si>
  <si>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</si>
  <si>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</si>
  <si>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</si>
  <si>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</si>
  <si>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</si>
  <si>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</si>
  <si>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</si>
  <si>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</si>
  <si>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</si>
  <si>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</si>
  <si>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</si>
  <si>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</si>
  <si>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</si>
  <si>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</si>
  <si>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</si>
  <si>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</si>
  <si>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</si>
  <si>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</si>
  <si>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</si>
  <si>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</si>
  <si>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</si>
  <si>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</si>
  <si>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</si>
  <si>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</si>
  <si>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</si>
  <si>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</si>
  <si>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</si>
  <si>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</si>
  <si>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</si>
  <si>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</si>
  <si>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</si>
  <si>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</si>
  <si>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</si>
  <si>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</si>
  <si>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</si>
  <si>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</si>
  <si>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</si>
  <si>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</si>
  <si>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</si>
  <si>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</si>
  <si>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</si>
  <si>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</si>
  <si>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</si>
  <si>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</si>
  <si>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</si>
  <si>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</si>
  <si>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</si>
  <si>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</si>
  <si>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</si>
  <si>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</si>
  <si>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</si>
  <si>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</si>
  <si>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</si>
  <si>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</si>
  <si>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</si>
  <si>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</si>
  <si>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</si>
  <si>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</si>
  <si>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</si>
  <si>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</si>
  <si>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</si>
  <si>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</si>
  <si>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</si>
  <si>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</si>
  <si>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</si>
  <si>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</si>
  <si>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</si>
  <si>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</si>
  <si>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</si>
  <si>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</si>
  <si>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</si>
  <si>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</si>
  <si>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</si>
  <si>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</si>
  <si>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</si>
  <si>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</si>
  <si>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</si>
  <si>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</si>
  <si>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</si>
  <si>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</si>
  <si>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</si>
  <si>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</si>
  <si>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</si>
  <si>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</si>
  <si>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</si>
  <si>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</si>
  <si>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</si>
  <si>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</si>
  <si>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</si>
  <si>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</si>
  <si>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</si>
  <si>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</si>
  <si>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</si>
  <si>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</si>
  <si>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</si>
  <si>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</si>
  <si>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</si>
  <si>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</si>
  <si>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</si>
  <si>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</si>
  <si>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</si>
  <si>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</si>
  <si>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</si>
  <si>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</si>
  <si>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</si>
  <si>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</si>
  <si>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</si>
  <si>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</si>
  <si>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</si>
  <si>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</si>
  <si>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</si>
  <si>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</si>
  <si>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</si>
  <si>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</si>
  <si>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</si>
  <si>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</si>
  <si>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</si>
  <si>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</si>
  <si>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</si>
  <si>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</si>
  <si>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</si>
  <si>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</si>
  <si>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</si>
  <si>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</si>
  <si>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</si>
  <si>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</si>
  <si>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</si>
  <si>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</si>
  <si>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</si>
  <si>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</si>
  <si>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</si>
  <si>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</si>
  <si>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</si>
  <si>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</si>
  <si>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</si>
  <si>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</si>
  <si>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</si>
  <si>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</si>
  <si>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</si>
  <si>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</si>
  <si>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</si>
  <si>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</si>
  <si>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</si>
  <si>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</si>
  <si>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</si>
  <si>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</si>
  <si>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</si>
  <si>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</si>
  <si>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</si>
  <si>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</si>
  <si>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</si>
  <si>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</si>
  <si>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</si>
  <si>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</si>
  <si>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</si>
  <si>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</si>
  <si>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</si>
  <si>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</si>
  <si>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</si>
  <si>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</si>
  <si>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</si>
  <si>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</si>
  <si>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</si>
  <si>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</si>
  <si>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</si>
  <si>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</si>
  <si>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</si>
  <si>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</si>
  <si>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</si>
  <si>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</si>
  <si>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</si>
  <si>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</si>
  <si>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</si>
  <si>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</si>
  <si>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</si>
  <si>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</si>
  <si>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</si>
  <si>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</si>
  <si>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</si>
  <si>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</si>
  <si>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</si>
  <si>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</si>
  <si>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</si>
  <si>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</si>
  <si>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</si>
  <si>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</si>
  <si>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</si>
  <si>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</si>
  <si>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</si>
  <si>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</si>
  <si>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</si>
  <si>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</si>
  <si>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</si>
  <si>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</si>
  <si>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</si>
  <si>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</si>
  <si>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</si>
  <si>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</si>
  <si>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</si>
  <si>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</si>
  <si>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</si>
  <si>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</si>
  <si>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</si>
  <si>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</si>
  <si>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</si>
  <si>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</si>
  <si>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</si>
  <si>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</si>
  <si>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</si>
  <si>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</si>
  <si>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</si>
  <si>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</si>
  <si>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</si>
  <si>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</si>
  <si>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</si>
  <si>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</si>
  <si>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</si>
  <si>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</si>
  <si>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</si>
  <si>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</si>
  <si>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</si>
  <si>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</si>
  <si>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</si>
  <si>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</si>
  <si>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</si>
  <si>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</si>
  <si>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</si>
  <si>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</si>
  <si>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</si>
  <si>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</si>
  <si>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</si>
  <si>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</si>
  <si>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</si>
  <si>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</si>
  <si>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</si>
  <si>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</si>
  <si>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</si>
  <si>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</si>
  <si>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</si>
  <si>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</si>
  <si>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</si>
  <si>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</si>
  <si>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</si>
  <si>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</si>
  <si>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</si>
  <si>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</si>
  <si>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</si>
  <si>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</si>
  <si>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</si>
  <si>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</si>
  <si>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</si>
  <si>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</si>
  <si>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</si>
  <si>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</si>
  <si>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</si>
  <si>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</si>
  <si>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</si>
  <si>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</si>
  <si>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</si>
  <si>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</si>
  <si>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</si>
  <si>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</si>
  <si>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</si>
  <si>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</si>
  <si>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</si>
  <si>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</si>
  <si>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</si>
  <si>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</si>
  <si>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</si>
  <si>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</si>
  <si>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</si>
  <si>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</si>
  <si>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</si>
  <si>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</si>
  <si>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</si>
  <si>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</si>
  <si>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</si>
  <si>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</si>
  <si>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</si>
  <si>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</si>
  <si>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</si>
  <si>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</si>
  <si>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</si>
  <si>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</si>
  <si>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</si>
  <si>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</si>
  <si>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</si>
  <si>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</si>
  <si>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</si>
  <si>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</si>
  <si>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</si>
  <si>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</si>
  <si>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</si>
  <si>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</si>
  <si>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</si>
  <si>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</si>
  <si>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</si>
  <si>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</si>
  <si>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</si>
  <si>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</si>
  <si>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</si>
  <si>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</si>
  <si>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</si>
  <si>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</si>
  <si>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</si>
  <si>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</si>
  <si>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</si>
  <si>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</si>
  <si>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</si>
  <si>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</si>
  <si>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</si>
  <si>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</si>
  <si>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</si>
  <si>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</si>
  <si>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</si>
  <si>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</si>
  <si>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</si>
  <si>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</si>
  <si>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</si>
  <si>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</si>
  <si>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</si>
  <si>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</si>
  <si>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</si>
  <si>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</si>
  <si>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</si>
  <si>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</si>
  <si>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</si>
  <si>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</si>
  <si>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</si>
  <si>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</si>
  <si>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</si>
  <si>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</si>
  <si>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</si>
  <si>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</si>
  <si>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</si>
  <si>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</si>
  <si>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</si>
  <si>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</si>
  <si>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</si>
  <si>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</si>
  <si>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</si>
  <si>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</si>
  <si>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</si>
  <si>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</si>
  <si>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</si>
  <si>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</si>
  <si>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</si>
  <si>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</si>
  <si>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</si>
  <si>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</si>
  <si>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</si>
  <si>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</si>
  <si>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</si>
  <si>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</si>
  <si>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</si>
  <si>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</si>
  <si>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</si>
  <si>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</si>
  <si>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</si>
  <si>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</si>
  <si>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</si>
  <si>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</si>
  <si>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</si>
  <si>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</si>
  <si>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</si>
  <si>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</si>
  <si>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</si>
  <si>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</si>
  <si>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</si>
  <si>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</si>
  <si>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</si>
  <si>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</si>
  <si>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</si>
  <si>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</si>
  <si>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</si>
  <si>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</si>
  <si>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</si>
  <si>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</si>
  <si>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</si>
  <si>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</si>
  <si>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</si>
  <si>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</si>
  <si>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</si>
  <si>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</si>
  <si>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</si>
  <si>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</si>
  <si>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</si>
  <si>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</si>
  <si>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</si>
  <si>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</si>
  <si>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</si>
  <si>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</si>
  <si>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</si>
  <si>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</si>
  <si>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</si>
  <si>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</si>
  <si>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</si>
  <si>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</si>
  <si>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</si>
  <si>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</si>
  <si>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</si>
  <si>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</si>
  <si>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</si>
  <si>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</si>
  <si>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</si>
  <si>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</si>
  <si>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</si>
  <si>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</si>
  <si>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</si>
  <si>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</si>
  <si>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</si>
  <si>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</si>
  <si>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</si>
  <si>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</si>
  <si>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</si>
  <si>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</si>
  <si>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</si>
  <si>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</si>
  <si>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</si>
  <si>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</si>
  <si>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</si>
  <si>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</si>
  <si>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</si>
  <si>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</si>
  <si>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</si>
  <si>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</si>
  <si>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</si>
  <si>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</si>
  <si>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</si>
  <si>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</si>
  <si>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</si>
  <si>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</si>
  <si>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</si>
  <si>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</si>
  <si>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</si>
  <si>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</si>
  <si>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</si>
  <si>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</si>
  <si>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</si>
  <si>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</si>
  <si>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</si>
  <si>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</si>
  <si>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</si>
  <si>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</si>
  <si>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</si>
  <si>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</si>
  <si>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</si>
  <si>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</si>
  <si>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</si>
  <si>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</si>
  <si>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</si>
  <si>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</si>
  <si>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</si>
  <si>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</si>
  <si>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</si>
  <si>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</si>
  <si>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</si>
  <si>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</si>
  <si>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</si>
  <si>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</si>
  <si>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</si>
  <si>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</si>
  <si>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</si>
  <si>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</si>
  <si>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</si>
  <si>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</si>
  <si>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</si>
  <si>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</si>
  <si>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</si>
  <si>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</si>
  <si>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</si>
  <si>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</si>
  <si>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</si>
  <si>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</si>
  <si>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</si>
  <si>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</si>
  <si>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</si>
  <si>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</si>
  <si>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</si>
  <si>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</si>
  <si>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</si>
  <si>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</si>
  <si>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</si>
  <si>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</si>
  <si>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</si>
  <si>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</si>
  <si>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</si>
  <si>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</si>
  <si>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</si>
  <si>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</si>
  <si>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</si>
  <si>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</si>
  <si>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</si>
  <si>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</si>
  <si>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</si>
  <si>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</si>
  <si>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</si>
  <si>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</si>
  <si>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</si>
  <si>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</si>
  <si>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</si>
  <si>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</si>
  <si>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</si>
  <si>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</si>
  <si>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</si>
  <si>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</si>
  <si>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</si>
  <si>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</si>
  <si>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</si>
  <si>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</si>
  <si>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</si>
  <si>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</si>
  <si>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</si>
  <si>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</si>
  <si>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</si>
  <si>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</si>
  <si>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</si>
  <si>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</si>
  <si>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</si>
  <si>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</si>
  <si>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</si>
  <si>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</si>
  <si>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</si>
  <si>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</si>
  <si>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</si>
  <si>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</si>
  <si>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</si>
  <si>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</si>
  <si>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</si>
  <si>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</si>
  <si>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</si>
  <si>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</si>
  <si>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</si>
  <si>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</si>
  <si>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</si>
  <si>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</si>
  <si>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</si>
  <si>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</si>
  <si>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</si>
  <si>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</si>
  <si>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</si>
  <si>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</si>
  <si>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</si>
  <si>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</si>
  <si>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</si>
  <si>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</si>
  <si>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</si>
  <si>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</si>
  <si>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</si>
  <si>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</si>
  <si>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</si>
  <si>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</si>
  <si>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</si>
  <si>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</si>
  <si>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</si>
  <si>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</si>
  <si>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</si>
  <si>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</si>
  <si>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</si>
  <si>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</si>
  <si>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</si>
  <si>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</si>
  <si>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</si>
  <si>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</si>
  <si>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</si>
  <si>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</si>
  <si>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</si>
  <si>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</si>
  <si>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</si>
  <si>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</si>
  <si>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</si>
  <si>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</si>
  <si>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</si>
  <si>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</si>
  <si>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</si>
  <si>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</si>
  <si>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</si>
  <si>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</si>
  <si>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</si>
  <si>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</si>
  <si>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</si>
  <si>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</si>
  <si>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</si>
  <si>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</si>
  <si>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</si>
  <si>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</si>
  <si>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</si>
  <si>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</si>
  <si>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</si>
  <si>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</si>
  <si>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</si>
  <si>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</si>
  <si>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</si>
  <si>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</si>
  <si>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</si>
  <si>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</si>
  <si>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</si>
  <si>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</si>
  <si>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</si>
  <si>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</si>
  <si>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</si>
  <si>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</si>
  <si>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</si>
  <si>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</si>
  <si>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</si>
  <si>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</si>
  <si>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</si>
  <si>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</si>
  <si>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</si>
  <si>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</si>
  <si>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</si>
  <si>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</si>
  <si>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</si>
  <si>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</si>
  <si>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</si>
  <si>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</si>
  <si>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</si>
  <si>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</si>
  <si>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</si>
  <si>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</si>
  <si>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</si>
  <si>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</si>
  <si>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</si>
  <si>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</si>
  <si>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</si>
  <si>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</si>
  <si>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</si>
  <si>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</si>
  <si>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</si>
  <si>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</si>
  <si>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</si>
  <si>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</si>
  <si>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</si>
  <si>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</si>
  <si>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</si>
  <si>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</si>
  <si>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</si>
  <si>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</si>
  <si>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</si>
  <si>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</si>
  <si>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</si>
  <si>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</si>
  <si>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</si>
  <si>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</si>
  <si>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</si>
  <si>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</si>
  <si>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</si>
  <si>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</si>
  <si>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</si>
  <si>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</si>
  <si>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</si>
  <si>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</si>
  <si>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</si>
  <si>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</si>
  <si>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</si>
  <si>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</si>
  <si>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</si>
  <si>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</si>
  <si>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</si>
  <si>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</si>
  <si>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</si>
  <si>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</si>
  <si>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</si>
  <si>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</si>
  <si>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</si>
  <si>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</si>
  <si>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</si>
  <si>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</si>
  <si>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</si>
  <si>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</si>
  <si>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</si>
  <si>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</si>
  <si>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</si>
  <si>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</si>
  <si>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</si>
  <si>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</si>
  <si>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</si>
  <si>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</si>
  <si>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</si>
  <si>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</si>
  <si>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</si>
  <si>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</si>
  <si>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</si>
  <si>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</si>
  <si>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</si>
  <si>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</si>
  <si>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</si>
  <si>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</si>
  <si>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</si>
  <si>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</si>
  <si>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</si>
  <si>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</si>
  <si>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</si>
  <si>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</si>
  <si>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</si>
  <si>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</si>
  <si>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</si>
  <si>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</si>
  <si>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</si>
  <si>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</si>
  <si>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</si>
  <si>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</si>
  <si>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</si>
  <si>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</si>
  <si>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</si>
  <si>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</si>
  <si>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</si>
  <si>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</si>
  <si>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</si>
  <si>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</si>
  <si>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</si>
  <si>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</si>
  <si>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</si>
  <si>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</si>
  <si>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</si>
  <si>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</si>
  <si>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</si>
  <si>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</si>
  <si>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</si>
  <si>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</si>
  <si>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</si>
  <si>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</si>
  <si>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</si>
  <si>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</si>
  <si>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</si>
  <si>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</si>
  <si>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</si>
  <si>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</si>
  <si>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</si>
  <si>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</si>
  <si>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</si>
  <si>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</si>
  <si>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</si>
  <si>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</si>
  <si>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</si>
  <si>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</si>
  <si>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</si>
  <si>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</si>
  <si>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</si>
  <si>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</si>
  <si>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</si>
  <si>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</si>
  <si>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</si>
  <si>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</si>
  <si>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</si>
  <si>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</si>
  <si>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</si>
  <si>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</si>
  <si>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</si>
  <si>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</si>
  <si>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</si>
  <si>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</si>
  <si>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</si>
  <si>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</si>
  <si>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</si>
  <si>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</si>
  <si>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</si>
  <si>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</si>
  <si>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</si>
  <si>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</si>
  <si>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</si>
  <si>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</si>
  <si>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</si>
  <si>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</si>
  <si>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</si>
  <si>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</si>
  <si>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</si>
  <si>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</si>
  <si>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</si>
  <si>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</si>
  <si>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</si>
  <si>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</si>
  <si>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</si>
  <si>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</si>
  <si>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</si>
  <si>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</si>
  <si>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</si>
  <si>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</si>
  <si>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</si>
  <si>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</si>
  <si>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</si>
  <si>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</si>
  <si>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</si>
  <si>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</si>
  <si>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</si>
  <si>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</si>
  <si>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</si>
  <si>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</si>
  <si>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</si>
  <si>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</si>
  <si>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</si>
  <si>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</si>
  <si>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</si>
  <si>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</si>
  <si>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</si>
  <si>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</si>
  <si>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</si>
  <si>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</si>
  <si>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</si>
  <si>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</si>
  <si>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</si>
  <si>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</si>
  <si>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</si>
  <si>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</si>
  <si>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</si>
  <si>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</si>
  <si>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</si>
  <si>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</si>
  <si>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</si>
  <si>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</si>
  <si>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</si>
  <si>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</si>
  <si>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</si>
  <si>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</si>
  <si>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</si>
  <si>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</si>
  <si>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</si>
  <si>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</si>
  <si>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</si>
  <si>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</si>
  <si>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</si>
  <si>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</si>
  <si>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</si>
  <si>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</si>
  <si>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</si>
  <si>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</si>
  <si>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</si>
  <si>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</si>
  <si>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</si>
  <si>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</si>
  <si>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</si>
  <si>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</si>
  <si>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</si>
  <si>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</si>
  <si>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</si>
  <si>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</si>
  <si>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</si>
  <si>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</si>
  <si>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</si>
  <si>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</si>
  <si>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</si>
  <si>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</si>
  <si>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</si>
  <si>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</si>
  <si>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</si>
  <si>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</si>
  <si>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</si>
  <si>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</si>
  <si>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</si>
  <si>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</si>
  <si>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</si>
  <si>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</si>
  <si>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</si>
  <si>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</si>
  <si>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</si>
  <si>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</si>
  <si>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</si>
  <si>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</si>
  <si>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</si>
  <si>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</si>
  <si>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</si>
  <si>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</si>
  <si>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</si>
  <si>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</si>
  <si>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</si>
  <si>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</si>
  <si>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</si>
  <si>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</si>
  <si>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</si>
  <si>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</si>
  <si>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</si>
  <si>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</si>
  <si>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</si>
  <si>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</si>
  <si>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</si>
  <si>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</si>
  <si>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</si>
  <si>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</si>
  <si>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</si>
  <si>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</si>
  <si>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</si>
  <si>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</si>
  <si>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</si>
  <si>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</si>
  <si>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</si>
  <si>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</si>
  <si>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</si>
  <si>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</si>
  <si>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</si>
  <si>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</si>
  <si>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</si>
  <si>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</si>
  <si>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</si>
  <si>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</si>
  <si>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</si>
  <si>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</si>
  <si>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</si>
  <si>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</si>
  <si>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</si>
  <si>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</si>
  <si>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</si>
  <si>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</si>
  <si>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</si>
  <si>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</si>
  <si>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</si>
  <si>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</si>
  <si>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</si>
  <si>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</si>
  <si>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</si>
  <si>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</si>
  <si>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</si>
  <si>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</si>
  <si>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</si>
  <si>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</si>
  <si>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</si>
  <si>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</si>
  <si>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</si>
  <si>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</si>
  <si>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</si>
  <si>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</si>
  <si>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</si>
  <si>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</si>
  <si>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</si>
  <si>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</si>
  <si>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</si>
  <si>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</si>
  <si>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</si>
  <si>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</si>
  <si>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</si>
  <si>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</si>
  <si>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</si>
  <si>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</si>
  <si>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</si>
  <si>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</si>
  <si>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</si>
  <si>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</si>
  <si>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</si>
  <si>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</si>
  <si>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</si>
  <si>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</si>
  <si>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</si>
  <si>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</si>
  <si>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</si>
  <si>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</si>
  <si>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</si>
  <si>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</si>
  <si>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</si>
  <si>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</si>
  <si>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</si>
  <si>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</si>
  <si>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</si>
  <si>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</si>
  <si>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</si>
  <si>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</si>
  <si>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</si>
  <si>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</si>
  <si>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</si>
  <si>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</si>
  <si>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</si>
  <si>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</si>
  <si>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</si>
  <si>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</si>
  <si>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</si>
  <si>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</si>
  <si>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</si>
  <si>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</si>
  <si>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</si>
  <si>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</si>
  <si>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</si>
  <si>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</si>
  <si>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</si>
  <si>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</si>
  <si>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</si>
  <si>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</si>
  <si>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</si>
  <si>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</si>
  <si>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</si>
  <si>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</si>
  <si>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</si>
  <si>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</si>
  <si>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</si>
  <si>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</si>
  <si>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</si>
  <si>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</si>
  <si>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</si>
  <si>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</si>
  <si>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</si>
  <si>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</si>
  <si>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</si>
  <si>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</si>
  <si>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</si>
  <si>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</si>
  <si>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</si>
  <si>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</si>
  <si>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</si>
  <si>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</si>
  <si>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</si>
  <si>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</si>
  <si>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</si>
  <si>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</si>
  <si>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</si>
  <si>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</si>
  <si>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</si>
  <si>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</si>
  <si>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</si>
  <si>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</si>
  <si>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</si>
  <si>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</si>
  <si>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</si>
  <si>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</si>
  <si>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</si>
  <si>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</si>
  <si>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</si>
  <si>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</si>
  <si>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</si>
  <si>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</si>
  <si>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</si>
  <si>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</si>
  <si>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</si>
  <si>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</si>
  <si>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</si>
  <si>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</si>
  <si>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</si>
  <si>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</si>
  <si>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</si>
  <si>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</si>
  <si>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</si>
  <si>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</si>
  <si>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</si>
  <si>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</si>
  <si>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</si>
  <si>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</si>
  <si>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</si>
  <si>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</si>
  <si>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</si>
  <si>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</si>
  <si>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</si>
  <si>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</si>
  <si>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</si>
  <si>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</si>
  <si>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</si>
  <si>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</si>
  <si>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</si>
  <si>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</si>
  <si>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</si>
  <si>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</si>
  <si>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</si>
  <si>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</si>
  <si>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</si>
  <si>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</si>
  <si>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</si>
  <si>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</si>
  <si>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</si>
  <si>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</si>
  <si>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</si>
  <si>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</si>
  <si>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</si>
  <si>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</si>
  <si>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</si>
  <si>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</si>
  <si>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</si>
  <si>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</si>
  <si>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</si>
  <si>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</si>
  <si>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</si>
  <si>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</si>
  <si>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</si>
  <si>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</si>
  <si>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</si>
  <si>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</si>
  <si>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</si>
  <si>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</si>
  <si>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</si>
  <si>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</si>
  <si>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</si>
  <si>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</si>
  <si>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</si>
  <si>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</si>
  <si>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</si>
  <si>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</si>
  <si>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</si>
  <si>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</si>
  <si>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</si>
  <si>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</si>
  <si>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</si>
  <si>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</si>
  <si>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</si>
  <si>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</si>
  <si>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</si>
  <si>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</si>
  <si>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</si>
  <si>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</si>
  <si>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</si>
  <si>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</si>
  <si>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</si>
  <si>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</si>
  <si>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</si>
  <si>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</si>
  <si>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</si>
  <si>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</si>
  <si>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</si>
  <si>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</si>
  <si>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</si>
  <si>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</si>
  <si>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</si>
  <si>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</si>
  <si>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</si>
  <si>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</si>
  <si>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</si>
  <si>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</si>
  <si>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</si>
  <si>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</si>
  <si>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</si>
  <si>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</si>
  <si>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</si>
  <si>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</si>
  <si>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</si>
  <si>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</si>
  <si>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</si>
  <si>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</si>
  <si>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</si>
  <si>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</si>
  <si>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</si>
  <si>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</si>
  <si>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</si>
  <si>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</si>
  <si>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</si>
  <si>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</si>
  <si>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</si>
  <si>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</si>
  <si>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</si>
  <si>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</si>
  <si>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</si>
  <si>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</si>
  <si>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</si>
  <si>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</si>
  <si>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</si>
  <si>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</si>
  <si>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</si>
  <si>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</si>
  <si>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</si>
  <si>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</si>
  <si>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</si>
  <si>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</si>
  <si>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</si>
  <si>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</si>
  <si>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</si>
  <si>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</si>
  <si>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</si>
  <si>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</si>
  <si>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</si>
  <si>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</si>
  <si>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</si>
  <si>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</si>
  <si>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</si>
  <si>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</si>
  <si>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</si>
  <si>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</si>
  <si>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</si>
  <si>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</si>
  <si>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</si>
  <si>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</si>
  <si>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</si>
  <si>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</si>
  <si>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</si>
  <si>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</si>
  <si>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</si>
  <si>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</si>
  <si>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</si>
  <si>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</si>
  <si>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</si>
  <si>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</si>
  <si>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</si>
  <si>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</si>
  <si>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</si>
  <si>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</si>
  <si>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</si>
  <si>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</si>
  <si>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</si>
  <si>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</si>
  <si>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</si>
  <si>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</si>
  <si>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</si>
  <si>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</si>
  <si>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</si>
  <si>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</si>
  <si>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</si>
  <si>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</si>
  <si>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</si>
  <si>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</si>
  <si>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</si>
  <si>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</si>
  <si>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</si>
  <si>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</si>
  <si>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</si>
  <si>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</si>
  <si>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</si>
  <si>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</si>
  <si>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</si>
  <si>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</si>
  <si>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</si>
  <si>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</si>
  <si>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</si>
  <si>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</si>
  <si>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</si>
  <si>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</si>
  <si>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</si>
  <si>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</si>
  <si>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</si>
  <si>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</si>
  <si>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</si>
  <si>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</si>
  <si>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</si>
  <si>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</si>
  <si>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</si>
  <si>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</si>
  <si>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</si>
  <si>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</si>
  <si>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</si>
  <si>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</si>
  <si>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</si>
  <si>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</si>
  <si>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</si>
  <si>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</si>
  <si>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</si>
  <si>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</si>
  <si>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</si>
  <si>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</si>
  <si>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</si>
  <si>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</si>
  <si>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</si>
  <si>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</si>
  <si>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</si>
  <si>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</si>
  <si>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</si>
  <si>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</si>
  <si>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</si>
  <si>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</si>
  <si>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</si>
  <si>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</si>
  <si>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</si>
  <si>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</si>
  <si>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</si>
  <si>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</si>
  <si>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</si>
  <si>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</si>
  <si>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</si>
  <si>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</si>
  <si>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</si>
  <si>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</si>
  <si>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</si>
  <si>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</si>
  <si>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</si>
  <si>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</si>
  <si>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</si>
  <si>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</si>
  <si>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</si>
  <si>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</si>
  <si>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</si>
  <si>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</si>
  <si>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</si>
  <si>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</si>
  <si>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</si>
  <si>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</si>
  <si>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</si>
  <si>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</si>
  <si>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</si>
  <si>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</si>
  <si>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</si>
  <si>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</si>
  <si>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</si>
  <si>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</si>
  <si>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</si>
  <si>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</si>
  <si>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</si>
  <si>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</si>
  <si>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</si>
  <si>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</si>
  <si>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</si>
  <si>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</si>
  <si>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</si>
  <si>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</si>
  <si>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</si>
  <si>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</si>
  <si>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</si>
  <si>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</si>
  <si>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</si>
  <si>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</si>
  <si>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</si>
  <si>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</si>
  <si>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</si>
  <si>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</si>
  <si>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</si>
  <si>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</si>
  <si>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</si>
  <si>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</si>
  <si>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</si>
  <si>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</si>
  <si>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</si>
  <si>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</si>
  <si>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</si>
  <si>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</si>
  <si>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</si>
  <si>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</si>
  <si>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</si>
  <si>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</si>
  <si>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</si>
  <si>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</si>
  <si>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</si>
  <si>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</si>
  <si>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</si>
  <si>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</si>
  <si>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</si>
  <si>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</si>
  <si>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</si>
  <si>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</si>
  <si>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</si>
  <si>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</si>
  <si>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</si>
  <si>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</si>
  <si>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</si>
  <si>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</si>
  <si>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</si>
  <si>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</si>
  <si>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</si>
  <si>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</si>
  <si>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</si>
  <si>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</si>
  <si>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</si>
  <si>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</si>
  <si>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</si>
  <si>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</si>
  <si>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</si>
  <si>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</si>
  <si>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</si>
  <si>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</si>
  <si>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</si>
  <si>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</si>
  <si>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</si>
  <si>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</si>
  <si>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</si>
  <si>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</si>
  <si>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</si>
  <si>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</si>
  <si>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</si>
  <si>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</si>
  <si>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</si>
  <si>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</si>
  <si>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</si>
  <si>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</si>
  <si>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</si>
  <si>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</si>
  <si>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</si>
  <si>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</si>
  <si>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</si>
  <si>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</si>
  <si>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</si>
  <si>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</si>
  <si>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</si>
  <si>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</si>
  <si>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</si>
  <si>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</si>
  <si>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</si>
  <si>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</si>
  <si>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</si>
  <si>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</si>
  <si>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</si>
  <si>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</si>
  <si>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</si>
  <si>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</si>
  <si>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</si>
  <si>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</si>
  <si>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</si>
  <si>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</si>
  <si>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</si>
  <si>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</si>
  <si>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</si>
  <si>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</si>
  <si>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</si>
  <si>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</si>
  <si>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</si>
  <si>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</si>
  <si>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</si>
  <si>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</si>
  <si>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</si>
  <si>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</si>
  <si>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</si>
  <si>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</si>
  <si>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</si>
  <si>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</si>
  <si>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</si>
  <si>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</si>
  <si>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</si>
  <si>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</si>
  <si>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</si>
  <si>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</si>
  <si>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</si>
  <si>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</si>
  <si>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</si>
  <si>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</si>
  <si>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</si>
  <si>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</si>
  <si>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</si>
  <si>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</si>
  <si>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</si>
  <si>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</si>
  <si>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</si>
  <si>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</si>
  <si>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</si>
  <si>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</si>
  <si>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</si>
  <si>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</si>
  <si>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</si>
  <si>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</si>
  <si>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</si>
  <si>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</si>
  <si>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</si>
  <si>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</si>
  <si>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</si>
  <si>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</si>
  <si>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</si>
  <si>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</si>
  <si>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</si>
  <si>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</si>
  <si>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</si>
  <si>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</si>
  <si>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</si>
  <si>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</si>
  <si>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</si>
  <si>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</si>
  <si>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</si>
  <si>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</si>
  <si>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</si>
  <si>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</si>
  <si>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</si>
  <si>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</si>
  <si>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</si>
  <si>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</si>
  <si>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</si>
  <si>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</si>
  <si>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</si>
  <si>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</si>
  <si>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</si>
  <si>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</si>
  <si>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</si>
  <si>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</si>
  <si>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</si>
  <si>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</si>
  <si>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</si>
  <si>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</si>
  <si>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</si>
  <si>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</si>
  <si>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</si>
  <si>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</si>
  <si>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</si>
  <si>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</si>
  <si>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</si>
  <si>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</si>
  <si>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</si>
  <si>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</si>
  <si>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</si>
  <si>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</si>
  <si>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</si>
  <si>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</si>
  <si>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</si>
  <si>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</si>
  <si>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</si>
  <si>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</si>
  <si>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</si>
  <si>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</si>
  <si>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</si>
  <si>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</si>
  <si>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</si>
  <si>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</si>
  <si>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</si>
  <si>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</si>
  <si>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</si>
  <si>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</si>
  <si>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</si>
  <si>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</si>
  <si>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</si>
  <si>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</si>
  <si>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</si>
  <si>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</si>
  <si>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</si>
  <si>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</si>
  <si>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</si>
  <si>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</si>
  <si>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</si>
  <si>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</si>
  <si>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</si>
  <si>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</si>
  <si>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</si>
  <si>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</si>
  <si>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</si>
  <si>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</si>
  <si>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</si>
  <si>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</si>
  <si>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</si>
  <si>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</si>
  <si>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</si>
  <si>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</si>
  <si>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</si>
  <si>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</si>
  <si>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</si>
  <si>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</si>
  <si>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</si>
  <si>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</si>
  <si>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</si>
  <si>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</si>
  <si>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</si>
  <si>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</si>
  <si>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</si>
  <si>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</si>
  <si>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</si>
  <si>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</si>
  <si>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</si>
  <si>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</si>
  <si>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</si>
  <si>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</si>
  <si>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</si>
  <si>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</si>
  <si>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</si>
  <si>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</si>
  <si>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</si>
  <si>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</si>
  <si>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</si>
  <si>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</si>
  <si>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</si>
  <si>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</si>
  <si>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</si>
  <si>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</si>
  <si>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</si>
  <si>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</si>
  <si>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</si>
  <si>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</si>
  <si>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</si>
  <si>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</si>
  <si>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</si>
  <si>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</si>
  <si>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</si>
  <si>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</si>
  <si>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</si>
  <si>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</si>
  <si>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</si>
  <si>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</si>
  <si>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</si>
  <si>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</si>
  <si>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</si>
  <si>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</si>
  <si>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</si>
  <si>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</si>
  <si>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</si>
  <si>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</si>
  <si>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</si>
  <si>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</si>
  <si>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</si>
  <si>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</si>
  <si>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</si>
  <si>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</si>
  <si>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</si>
  <si>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</si>
  <si>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</si>
  <si>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</si>
  <si>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</si>
  <si>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</si>
  <si>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</si>
  <si>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</si>
  <si>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</si>
  <si>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</si>
  <si>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</si>
  <si>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</si>
  <si>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</si>
  <si>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</si>
  <si>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</si>
  <si>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</si>
  <si>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</si>
  <si>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</si>
  <si>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</si>
  <si>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</si>
  <si>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</si>
  <si>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</si>
  <si>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</si>
  <si>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</si>
  <si>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</si>
  <si>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</si>
  <si>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</si>
  <si>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</si>
  <si>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</si>
  <si>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</si>
  <si>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</si>
  <si>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</si>
  <si>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</si>
  <si>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</si>
  <si>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</si>
  <si>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</si>
  <si>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</si>
  <si>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</si>
  <si>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</si>
  <si>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</si>
  <si>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</si>
  <si>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</si>
  <si>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</si>
  <si>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</si>
  <si>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</si>
  <si>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</si>
  <si>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</si>
  <si>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</si>
  <si>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</si>
  <si>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</si>
  <si>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</si>
  <si>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</si>
  <si>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</si>
  <si>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</si>
  <si>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</si>
  <si>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</si>
  <si>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</si>
  <si>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</si>
  <si>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</si>
  <si>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</si>
  <si>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</si>
  <si>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</si>
  <si>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</si>
  <si>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</si>
  <si>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</si>
  <si>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</si>
  <si>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</si>
  <si>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</si>
  <si>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</si>
  <si>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</si>
  <si>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</si>
  <si>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</si>
  <si>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</si>
  <si>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</si>
  <si>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</si>
  <si>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</si>
  <si>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</si>
  <si>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</si>
  <si>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</si>
  <si>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</si>
  <si>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</si>
  <si>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</si>
  <si>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</si>
  <si>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</si>
  <si>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</si>
  <si>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</si>
  <si>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</si>
  <si>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</si>
  <si>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</si>
  <si>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</si>
  <si>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</si>
  <si>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</si>
  <si>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</si>
  <si>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</si>
  <si>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</si>
  <si>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</si>
  <si>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</si>
  <si>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</si>
  <si>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</si>
  <si>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</si>
  <si>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</si>
  <si>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</si>
  <si>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</si>
  <si>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</si>
  <si>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</si>
  <si>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</si>
  <si>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</si>
  <si>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</si>
  <si>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</si>
  <si>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</si>
  <si>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</si>
  <si>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</si>
  <si>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</si>
  <si>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</si>
  <si>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</si>
  <si>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</si>
  <si>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</si>
  <si>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</si>
  <si>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</si>
  <si>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</si>
  <si>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</si>
  <si>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</si>
  <si>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</si>
  <si>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</si>
  <si>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</si>
  <si>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</si>
  <si>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</si>
  <si>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</si>
  <si>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</si>
  <si>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</si>
  <si>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</si>
  <si>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</si>
  <si>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</si>
  <si>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</si>
  <si>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</si>
  <si>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</si>
  <si>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</si>
  <si>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</si>
  <si>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</si>
  <si>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</si>
  <si>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</si>
  <si>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</si>
  <si>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</si>
  <si>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</si>
  <si>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</si>
  <si>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</si>
  <si>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</si>
  <si>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</si>
  <si>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</si>
  <si>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</si>
  <si>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</si>
  <si>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</si>
  <si>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</si>
  <si>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</si>
  <si>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</si>
  <si>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</si>
  <si>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</si>
  <si>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</si>
  <si>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</si>
  <si>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</si>
  <si>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</si>
  <si>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</si>
  <si>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</si>
  <si>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</si>
  <si>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</si>
  <si>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</si>
  <si>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</si>
  <si>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</si>
  <si>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</si>
  <si>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</si>
  <si>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</si>
  <si>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</si>
  <si>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</si>
  <si>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</si>
  <si>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</si>
  <si>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</si>
  <si>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</si>
  <si>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</si>
  <si>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</si>
  <si>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</si>
  <si>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</si>
  <si>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</si>
  <si>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</si>
  <si>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</si>
  <si>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</si>
  <si>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</si>
  <si>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</si>
  <si>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</si>
  <si>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</si>
  <si>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</si>
  <si>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</si>
  <si>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</si>
  <si>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</si>
  <si>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</si>
  <si>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</si>
  <si>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</si>
  <si>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</si>
  <si>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</si>
  <si>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</si>
  <si>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</si>
  <si>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</si>
  <si>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</si>
  <si>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</si>
  <si>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</si>
  <si>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</si>
  <si>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</si>
  <si>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</si>
  <si>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</si>
  <si>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</si>
  <si>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</si>
  <si>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</si>
  <si>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</si>
  <si>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</si>
  <si>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</si>
  <si>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</si>
  <si>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</si>
  <si>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</si>
  <si>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</si>
  <si>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</si>
  <si>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</si>
  <si>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</si>
  <si>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</si>
  <si>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</si>
  <si>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</si>
  <si>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</si>
  <si>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</si>
  <si>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</si>
  <si>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</si>
  <si>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</si>
  <si>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</si>
  <si>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</si>
  <si>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</si>
  <si>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</si>
  <si>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</si>
  <si>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</si>
  <si>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</si>
  <si>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</si>
  <si>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</si>
  <si>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</si>
  <si>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</si>
  <si>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</si>
  <si>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</si>
  <si>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</si>
  <si>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</si>
  <si>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</si>
  <si>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</si>
  <si>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</si>
  <si>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</si>
  <si>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</si>
  <si>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</si>
  <si>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</si>
  <si>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</si>
  <si>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</si>
  <si>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</si>
  <si>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</si>
  <si>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</si>
  <si>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</si>
  <si>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</si>
  <si>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</si>
  <si>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</si>
  <si>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</si>
  <si>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</si>
  <si>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</si>
  <si>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</si>
  <si>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</si>
  <si>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</si>
  <si>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</si>
  <si>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</si>
  <si>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</si>
  <si>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</si>
  <si>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</si>
  <si>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</si>
  <si>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</si>
  <si>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</si>
  <si>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</si>
  <si>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</si>
  <si>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</si>
  <si>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</si>
  <si>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</si>
  <si>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</si>
  <si>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</si>
  <si>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</si>
  <si>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</si>
  <si>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</si>
  <si>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</si>
  <si>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</si>
  <si>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</si>
  <si>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</si>
  <si>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</si>
  <si>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</si>
  <si>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</si>
  <si>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</si>
  <si>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</si>
  <si>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</si>
  <si>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</si>
  <si>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</si>
  <si>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</si>
  <si>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</si>
  <si>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</si>
  <si>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</si>
  <si>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</si>
  <si>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</si>
  <si>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</si>
  <si>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</si>
  <si>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</si>
  <si>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</si>
  <si>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</si>
  <si>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</si>
  <si>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</si>
  <si>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</si>
  <si>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</si>
  <si>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</si>
  <si>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</si>
  <si>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</si>
  <si>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</si>
  <si>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</si>
  <si>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</si>
  <si>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</si>
  <si>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</si>
  <si>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</si>
  <si>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</si>
  <si>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</si>
  <si>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</si>
  <si>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</si>
  <si>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</si>
  <si>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</si>
  <si>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</si>
  <si>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</si>
  <si>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</si>
  <si>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</si>
  <si>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</si>
  <si>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</si>
  <si>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</si>
  <si>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</si>
  <si>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</si>
  <si>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</si>
  <si>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</si>
  <si>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</si>
  <si>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</si>
  <si>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</si>
  <si>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</si>
  <si>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</si>
  <si>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</si>
  <si>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</si>
  <si>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</si>
  <si>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</si>
  <si>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</si>
  <si>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</si>
  <si>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</si>
  <si>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</si>
  <si>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</si>
  <si>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</si>
  <si>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</si>
  <si>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</si>
  <si>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</si>
  <si>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</si>
  <si>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</si>
  <si>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</si>
  <si>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</si>
  <si>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</si>
  <si>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</si>
  <si>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</si>
  <si>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</si>
  <si>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</si>
  <si>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</si>
  <si>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</si>
  <si>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</si>
  <si>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</si>
  <si>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</si>
  <si>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</si>
  <si>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</si>
  <si>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</si>
  <si>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</si>
  <si>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</si>
  <si>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</si>
  <si>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</si>
  <si>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</si>
  <si>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</si>
  <si>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</si>
  <si>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</si>
  <si>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</si>
  <si>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</si>
  <si>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</si>
  <si>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</si>
  <si>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</si>
  <si>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</si>
  <si>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</si>
  <si>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</si>
  <si>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</si>
  <si>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</si>
  <si>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</si>
  <si>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</si>
  <si>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</si>
  <si>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</si>
  <si>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</si>
  <si>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</si>
  <si>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</si>
  <si>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</si>
  <si>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</si>
  <si>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</si>
  <si>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</si>
  <si>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</si>
  <si>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</si>
  <si>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</si>
  <si>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</si>
  <si>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</si>
  <si>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</si>
  <si>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</si>
  <si>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</si>
  <si>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</si>
  <si>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</si>
  <si>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</si>
  <si>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</si>
  <si>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</si>
  <si>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</si>
  <si>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</si>
  <si>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</si>
  <si>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</si>
  <si>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</si>
  <si>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</si>
  <si>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</si>
  <si>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</si>
  <si>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</si>
  <si>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</si>
  <si>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</si>
  <si>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</si>
  <si>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</si>
  <si>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</si>
  <si>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</si>
  <si>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</si>
  <si>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</si>
  <si>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</si>
  <si>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</si>
  <si>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</si>
  <si>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</si>
  <si>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</si>
  <si>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</si>
  <si>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</si>
  <si>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</si>
  <si>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</si>
  <si>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</si>
  <si>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</si>
  <si>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</si>
  <si>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</si>
  <si>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</si>
  <si>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</si>
  <si>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</si>
  <si>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</si>
  <si>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</si>
  <si>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</si>
  <si>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</si>
  <si>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</si>
  <si>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</si>
  <si>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</si>
  <si>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</si>
  <si>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</si>
  <si>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</si>
  <si>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</si>
  <si>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</si>
  <si>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</si>
  <si>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</si>
  <si>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</si>
  <si>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</si>
  <si>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</si>
  <si>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</si>
  <si>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</si>
  <si>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</si>
  <si>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</si>
  <si>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</si>
  <si>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</si>
  <si>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</si>
  <si>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</si>
  <si>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</si>
  <si>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</si>
  <si>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</si>
  <si>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</si>
  <si>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</si>
  <si>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</si>
  <si>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</si>
  <si>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</si>
  <si>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</si>
  <si>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</si>
  <si>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</si>
  <si>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</si>
  <si>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</si>
  <si>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</si>
  <si>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</si>
  <si>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</si>
  <si>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</si>
  <si>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</si>
  <si>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</si>
  <si>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</si>
  <si>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</si>
  <si>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</si>
  <si>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</si>
  <si>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</si>
  <si>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</si>
  <si>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</si>
  <si>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</si>
  <si>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</si>
  <si>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</si>
  <si>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</si>
  <si>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</si>
  <si>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</si>
  <si>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</si>
  <si>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</si>
  <si>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</si>
  <si>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</si>
  <si>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</si>
  <si>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</si>
  <si>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</si>
  <si>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</si>
  <si>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</si>
  <si>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</si>
  <si>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</si>
  <si>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</si>
  <si>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</si>
  <si>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</si>
  <si>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</si>
  <si>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</si>
  <si>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</si>
  <si>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</si>
  <si>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</si>
  <si>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</si>
  <si>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</si>
  <si>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</si>
  <si>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</si>
  <si>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</si>
  <si>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</si>
  <si>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</si>
  <si>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</si>
  <si>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</si>
  <si>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</si>
  <si>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</si>
  <si>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</si>
  <si>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</si>
  <si>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</si>
  <si>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</si>
  <si>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</si>
  <si>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</si>
  <si>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</si>
  <si>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</si>
  <si>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</si>
  <si>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</si>
  <si>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</si>
  <si>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</si>
  <si>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</si>
  <si>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</si>
  <si>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</si>
  <si>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</si>
  <si>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</si>
  <si>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</si>
  <si>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</si>
  <si>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</si>
  <si>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</si>
  <si>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</si>
  <si>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</si>
  <si>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</si>
  <si>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</si>
  <si>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</si>
  <si>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</si>
  <si>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</si>
  <si>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</si>
  <si>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</si>
  <si>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</si>
  <si>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</si>
  <si>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</si>
  <si>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</si>
  <si>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</si>
  <si>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</si>
  <si>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</si>
  <si>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</si>
  <si>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</si>
  <si>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</si>
  <si>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</si>
  <si>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</si>
  <si>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</si>
  <si>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</si>
  <si>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</si>
  <si>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</si>
  <si>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</si>
  <si>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</si>
  <si>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</si>
  <si>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</si>
  <si>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</si>
  <si>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</si>
  <si>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</si>
  <si>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</si>
  <si>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</si>
  <si>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</si>
  <si>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</si>
  <si>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</si>
  <si>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</si>
  <si>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</si>
  <si>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</si>
  <si>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</si>
  <si>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</si>
  <si>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</si>
  <si>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</si>
  <si>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</si>
  <si>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</si>
  <si>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</si>
  <si>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</si>
  <si>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</si>
  <si>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</si>
  <si>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</si>
  <si>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</si>
  <si>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</si>
  <si>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</si>
  <si>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</si>
  <si>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</si>
  <si>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</si>
  <si>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</si>
  <si>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</si>
  <si>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</si>
  <si>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</si>
  <si>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</si>
  <si>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</si>
  <si>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</si>
  <si>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</si>
  <si>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</si>
  <si>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</si>
  <si>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</si>
  <si>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</si>
  <si>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</si>
  <si>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</si>
  <si>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</si>
  <si>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</si>
  <si>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</si>
  <si>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</si>
  <si>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</si>
  <si>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</si>
  <si>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</si>
  <si>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</si>
  <si>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</si>
  <si>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</si>
  <si>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</si>
  <si>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</si>
  <si>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</si>
  <si>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</si>
  <si>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</si>
  <si>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</si>
  <si>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</si>
  <si>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</si>
  <si>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</si>
  <si>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</si>
  <si>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</si>
  <si>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</si>
  <si>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</si>
  <si>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</si>
  <si>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</si>
  <si>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</si>
  <si>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</si>
  <si>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</si>
  <si>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</si>
  <si>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</si>
  <si>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</si>
  <si>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</si>
  <si>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</si>
  <si>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</si>
  <si>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</si>
  <si>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</si>
  <si>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</si>
  <si>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</si>
  <si>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</si>
  <si>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</si>
  <si>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</si>
  <si>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</si>
  <si>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</si>
  <si>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</si>
  <si>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</si>
  <si>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</si>
  <si>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</si>
  <si>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</si>
  <si>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</si>
  <si>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</si>
  <si>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</si>
  <si>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</si>
  <si>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</si>
  <si>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</si>
  <si>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</si>
  <si>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</si>
  <si>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</si>
  <si>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</si>
  <si>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</si>
  <si>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</si>
  <si>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</si>
  <si>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</si>
  <si>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</si>
  <si>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</si>
  <si>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</si>
  <si>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</si>
  <si>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</si>
  <si>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</si>
  <si>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</si>
  <si>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</si>
  <si>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</si>
  <si>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</si>
  <si>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</si>
  <si>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</si>
  <si>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</si>
  <si>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</si>
  <si>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</si>
  <si>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</si>
  <si>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</si>
  <si>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</si>
  <si>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</si>
  <si>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</si>
  <si>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</si>
  <si>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</si>
  <si>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</si>
  <si>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</si>
  <si>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</si>
  <si>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</si>
  <si>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</si>
  <si>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</si>
  <si>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</si>
  <si>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</si>
  <si>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</si>
  <si>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</si>
  <si>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</si>
  <si>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</si>
  <si>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</si>
  <si>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</si>
  <si>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</si>
  <si>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</si>
  <si>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</si>
  <si>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</si>
  <si>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</si>
  <si>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</si>
  <si>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</si>
  <si>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</si>
  <si>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</si>
  <si>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</si>
  <si>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</si>
  <si>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</si>
  <si>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</si>
  <si>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</si>
  <si>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</si>
  <si>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</si>
  <si>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</si>
  <si>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</si>
  <si>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</si>
  <si>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</si>
  <si>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</si>
  <si>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</si>
  <si>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</si>
  <si>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</si>
  <si>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</si>
  <si>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</si>
  <si>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</si>
  <si>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</si>
  <si>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</si>
  <si>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</si>
  <si>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</si>
  <si>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</si>
  <si>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</si>
  <si>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</si>
  <si>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</si>
  <si>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</si>
  <si>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</si>
  <si>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</si>
  <si>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</si>
  <si>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</si>
  <si>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</si>
  <si>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</si>
  <si>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</si>
  <si>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</si>
  <si>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</si>
  <si>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</si>
  <si>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</si>
  <si>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</si>
  <si>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</si>
  <si>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</si>
  <si>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</si>
  <si>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</si>
  <si>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</si>
  <si>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</si>
  <si>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</si>
  <si>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</si>
  <si>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</si>
  <si>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</si>
  <si>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</si>
  <si>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</si>
  <si>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</si>
  <si>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</si>
  <si>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</si>
  <si>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</si>
  <si>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</si>
  <si>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</si>
  <si>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</si>
  <si>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</si>
  <si>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</si>
  <si>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</si>
  <si>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</si>
  <si>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</si>
  <si>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</si>
  <si>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</si>
  <si>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</si>
  <si>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</si>
  <si>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</si>
  <si>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</si>
  <si>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</si>
  <si>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</si>
  <si>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</si>
  <si>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</si>
  <si>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</si>
  <si>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</si>
  <si>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</si>
  <si>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</si>
  <si>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</si>
  <si>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</si>
  <si>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</si>
  <si>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</si>
  <si>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</si>
  <si>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</si>
  <si>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</si>
  <si>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</si>
  <si>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</si>
  <si>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</si>
  <si>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</si>
  <si>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</si>
  <si>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</si>
  <si>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</si>
  <si>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</si>
  <si>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</si>
  <si>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</si>
  <si>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</si>
  <si>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</si>
  <si>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</si>
  <si>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</si>
  <si>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</si>
  <si>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</si>
  <si>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</si>
  <si>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</si>
  <si>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</si>
  <si>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</si>
  <si>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</si>
  <si>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</si>
  <si>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</si>
  <si>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</si>
  <si>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</si>
  <si>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</si>
  <si>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</si>
  <si>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</si>
  <si>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</si>
  <si>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</si>
  <si>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</si>
  <si>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</si>
  <si>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</si>
  <si>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</si>
  <si>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</si>
  <si>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</si>
  <si>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</si>
  <si>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</si>
  <si>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</si>
  <si>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</si>
  <si>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</si>
  <si>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</si>
  <si>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</si>
  <si>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</si>
  <si>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</si>
  <si>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</si>
  <si>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</si>
  <si>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</si>
  <si>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</si>
  <si>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</si>
  <si>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</si>
  <si>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</si>
  <si>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</si>
  <si>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</si>
  <si>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</si>
  <si>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</si>
  <si>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</si>
  <si>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</si>
  <si>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</si>
  <si>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</si>
  <si>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</si>
  <si>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</si>
  <si>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</si>
  <si>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</si>
  <si>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</si>
  <si>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</si>
  <si>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</si>
  <si>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</si>
  <si>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</si>
  <si>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</si>
  <si>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</si>
  <si>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</si>
  <si>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</si>
  <si>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</si>
  <si>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</si>
  <si>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</si>
  <si>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</si>
  <si>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</si>
  <si>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</si>
  <si>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</si>
  <si>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</si>
  <si>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</si>
  <si>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</si>
  <si>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</si>
  <si>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</si>
  <si>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</si>
  <si>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</si>
  <si>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</si>
  <si>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</si>
  <si>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</si>
  <si>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</si>
  <si>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</si>
  <si>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</si>
  <si>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</si>
  <si>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</si>
  <si>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</si>
  <si>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</si>
  <si>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</si>
  <si>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</si>
  <si>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</si>
  <si>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</si>
  <si>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</si>
  <si>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</si>
  <si>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</si>
  <si>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</si>
  <si>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</si>
  <si>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</si>
  <si>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</si>
  <si>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</si>
  <si>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</si>
  <si>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</si>
  <si>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</si>
  <si>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</si>
  <si>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</si>
  <si>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</si>
  <si>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</si>
  <si>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</si>
  <si>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</si>
  <si>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</si>
  <si>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</si>
  <si>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</si>
  <si>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</si>
  <si>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</si>
  <si>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</si>
  <si>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</si>
  <si>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</si>
  <si>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</si>
  <si>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</si>
  <si>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</si>
  <si>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</si>
  <si>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</si>
  <si>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</si>
  <si>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</si>
  <si>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</si>
  <si>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</si>
  <si>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</si>
  <si>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</si>
  <si>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</si>
  <si>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</si>
  <si>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</si>
  <si>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</si>
  <si>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</si>
  <si>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</si>
  <si>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</si>
  <si>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</si>
  <si>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</si>
  <si>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</si>
  <si>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</si>
  <si>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</si>
  <si>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</si>
  <si>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</si>
  <si>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</si>
  <si>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</si>
  <si>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</si>
  <si>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</si>
  <si>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</si>
  <si>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</si>
  <si>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</si>
  <si>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</si>
  <si>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</si>
  <si>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</si>
  <si>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</si>
  <si>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</si>
  <si>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</si>
  <si>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</si>
  <si>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</si>
  <si>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</si>
  <si>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</si>
  <si>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</si>
  <si>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</si>
  <si>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</si>
  <si>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</si>
  <si>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</si>
  <si>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</si>
  <si>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</si>
  <si>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</si>
  <si>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</si>
  <si>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</si>
  <si>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</si>
  <si>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</si>
  <si>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</si>
  <si>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</si>
  <si>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</si>
  <si>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</si>
  <si>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</si>
  <si>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</si>
  <si>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</si>
  <si>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</si>
  <si>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</si>
  <si>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</si>
  <si>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</si>
  <si>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</si>
  <si>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</si>
  <si>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</si>
  <si>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</si>
  <si>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</si>
  <si>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</si>
  <si>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</si>
  <si>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</si>
  <si>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</si>
  <si>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</si>
  <si>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</si>
  <si>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</si>
  <si>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</si>
  <si>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</si>
  <si>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</si>
  <si>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</si>
  <si>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</si>
  <si>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</si>
  <si>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</si>
  <si>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</si>
  <si>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</si>
  <si>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</si>
  <si>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</si>
  <si>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</si>
  <si>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</si>
  <si>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</si>
  <si>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</si>
  <si>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</si>
  <si>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</si>
  <si>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</si>
  <si>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</si>
  <si>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</si>
  <si>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</si>
  <si>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</si>
  <si>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</si>
  <si>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</si>
  <si>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</si>
  <si>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</si>
  <si>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</si>
  <si>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</si>
  <si>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</si>
  <si>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</si>
  <si>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</si>
  <si>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</si>
  <si>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</si>
  <si>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</si>
  <si>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</si>
  <si>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</si>
  <si>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</si>
  <si>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</si>
  <si>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</si>
  <si>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</si>
  <si>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</si>
  <si>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</si>
  <si>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</si>
  <si>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</si>
  <si>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</si>
  <si>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</si>
  <si>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</si>
  <si>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</si>
  <si>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</si>
  <si>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</si>
  <si>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</si>
  <si>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</si>
  <si>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</si>
  <si>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</si>
  <si>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</si>
  <si>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</si>
  <si>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</si>
  <si>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</si>
  <si>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</si>
  <si>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</si>
  <si>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</si>
  <si>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</si>
  <si>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</si>
  <si>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</si>
  <si>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</si>
  <si>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</si>
  <si>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</si>
  <si>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</si>
  <si>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</si>
  <si>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</si>
  <si>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</si>
  <si>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</si>
  <si>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</si>
  <si>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</si>
  <si>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</si>
  <si>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</si>
  <si>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</si>
  <si>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</si>
  <si>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</si>
  <si>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</si>
  <si>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</si>
  <si>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</si>
  <si>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</si>
  <si>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</si>
  <si>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</si>
  <si>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</si>
  <si>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</si>
  <si>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</si>
  <si>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</si>
  <si>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</si>
  <si>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</si>
  <si>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</si>
  <si>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</si>
  <si>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</si>
  <si>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</si>
  <si>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</si>
  <si>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</si>
  <si>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</si>
  <si>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</si>
  <si>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</si>
  <si>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</si>
  <si>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</si>
  <si>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</si>
  <si>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</si>
  <si>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</si>
  <si>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</si>
  <si>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</si>
  <si>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</si>
  <si>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</si>
  <si>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</si>
  <si>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</si>
  <si>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</si>
  <si>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</si>
  <si>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</si>
  <si>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</si>
  <si>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</si>
  <si>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</si>
  <si>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</si>
  <si>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</si>
  <si>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</si>
  <si>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</si>
  <si>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</si>
  <si>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</si>
  <si>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</si>
  <si>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</si>
  <si>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</si>
  <si>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</si>
  <si>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</si>
  <si>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</si>
  <si>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</si>
  <si>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</si>
  <si>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</si>
  <si>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</si>
  <si>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</si>
  <si>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</si>
  <si>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</si>
  <si>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</si>
  <si>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</si>
  <si>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</si>
  <si>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</si>
  <si>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</si>
  <si>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</si>
  <si>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</si>
  <si>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</si>
  <si>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</si>
  <si>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</si>
  <si>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</si>
  <si>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</si>
  <si>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</si>
  <si>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</si>
  <si>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</si>
  <si>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</si>
  <si>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</si>
  <si>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</si>
  <si>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</si>
  <si>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</si>
  <si>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</si>
  <si>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</si>
  <si>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</si>
  <si>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</si>
  <si>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</si>
  <si>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</si>
  <si>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</si>
  <si>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</si>
  <si>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</si>
  <si>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</si>
  <si>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</si>
  <si>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</si>
  <si>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</si>
  <si>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</si>
  <si>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</si>
  <si>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</si>
  <si>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</si>
  <si>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</si>
  <si>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</si>
  <si>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</si>
  <si>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</si>
  <si>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</si>
  <si>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</si>
  <si>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</si>
  <si>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</si>
  <si>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</si>
  <si>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</si>
  <si>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</si>
  <si>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</si>
  <si>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</si>
  <si>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</si>
  <si>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</si>
  <si>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</si>
  <si>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</si>
  <si>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</si>
  <si>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</si>
  <si>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</si>
  <si>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</si>
  <si>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</si>
  <si>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</si>
  <si>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</si>
  <si>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</si>
  <si>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</si>
  <si>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</si>
  <si>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</si>
  <si>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</si>
  <si>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</si>
  <si>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</si>
  <si>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</si>
  <si>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</si>
  <si>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</si>
  <si>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</si>
  <si>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</si>
  <si>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</si>
  <si>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</si>
  <si>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</si>
  <si>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</si>
  <si>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</si>
  <si>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</si>
  <si>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</si>
  <si>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</si>
  <si>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</si>
  <si>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</si>
  <si>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</si>
  <si>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</si>
  <si>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</si>
  <si>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</si>
  <si>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</si>
  <si>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</si>
  <si>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</si>
  <si>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</si>
  <si>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</si>
  <si>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</si>
  <si>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</si>
  <si>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</si>
  <si>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</si>
  <si>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</si>
  <si>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</si>
  <si>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</si>
  <si>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</si>
  <si>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</si>
  <si>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</si>
  <si>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</si>
  <si>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</si>
  <si>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</si>
  <si>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</si>
  <si>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</si>
  <si>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</si>
  <si>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</si>
  <si>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</si>
  <si>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</si>
  <si>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</si>
  <si>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</si>
  <si>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</si>
  <si>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</si>
  <si>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</si>
  <si>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</si>
  <si>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</si>
  <si>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</si>
  <si>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</si>
  <si>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</si>
  <si>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</si>
  <si>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</si>
  <si>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</si>
  <si>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</si>
  <si>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</si>
  <si>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</si>
  <si>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</si>
  <si>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</si>
  <si>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</si>
  <si>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</si>
  <si>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</si>
  <si>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</si>
  <si>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</si>
  <si>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</si>
  <si>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</si>
  <si>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</si>
  <si>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</si>
  <si>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</si>
  <si>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</si>
  <si>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</si>
  <si>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</si>
  <si>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</si>
  <si>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</si>
  <si>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</si>
  <si>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</si>
  <si>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</si>
  <si>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</si>
  <si>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</si>
  <si>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</si>
  <si>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</si>
  <si>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</si>
  <si>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</si>
  <si>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</si>
  <si>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</si>
  <si>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</si>
  <si>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</si>
  <si>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</si>
  <si>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</si>
  <si>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</si>
  <si>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</si>
  <si>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</si>
  <si>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</si>
  <si>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</si>
  <si>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</si>
  <si>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</si>
  <si>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</si>
  <si>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</si>
  <si>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</si>
  <si>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</si>
  <si>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</si>
  <si>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</si>
  <si>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</si>
  <si>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</si>
  <si>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</si>
  <si>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</si>
  <si>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</si>
  <si>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</si>
  <si>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</si>
  <si>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</si>
  <si>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</si>
  <si>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</si>
  <si>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</si>
  <si>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</si>
  <si>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</si>
  <si>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</si>
  <si>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</si>
  <si>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</si>
  <si>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</si>
  <si>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</si>
  <si>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</si>
  <si>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</si>
  <si>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</si>
  <si>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</si>
  <si>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</si>
  <si>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</si>
  <si>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</si>
  <si>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</si>
  <si>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</si>
  <si>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</si>
  <si>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</si>
  <si>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</si>
  <si>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</si>
  <si>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</si>
  <si>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</si>
  <si>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</si>
  <si>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</si>
  <si>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</si>
  <si>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</si>
  <si>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</si>
  <si>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</si>
  <si>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</si>
  <si>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</si>
  <si>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</si>
  <si>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</si>
  <si>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</si>
  <si>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</si>
  <si>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</si>
  <si>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</si>
  <si>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</si>
  <si>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</si>
  <si>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</si>
  <si>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</si>
  <si>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</si>
  <si>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</si>
  <si>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</si>
  <si>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</si>
  <si>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</si>
  <si>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</si>
  <si>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</si>
  <si>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</si>
  <si>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</si>
  <si>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</si>
  <si>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</si>
  <si>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</si>
  <si>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</si>
  <si>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</si>
  <si>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</si>
  <si>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</si>
  <si>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</si>
  <si>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</si>
  <si>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</si>
  <si>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</si>
  <si>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</si>
  <si>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</si>
  <si>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</si>
  <si>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</si>
  <si>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</si>
  <si>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</si>
  <si>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</si>
  <si>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</si>
  <si>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</si>
  <si>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</si>
  <si>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</si>
  <si>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</si>
  <si>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</si>
  <si>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</si>
  <si>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</si>
  <si>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</si>
  <si>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</si>
  <si>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</si>
  <si>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</si>
  <si>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</si>
  <si>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</si>
  <si>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</si>
  <si>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</si>
  <si>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</si>
  <si>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</si>
  <si>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</si>
  <si>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</si>
  <si>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</si>
  <si>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</si>
  <si>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</si>
  <si>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</si>
  <si>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</si>
  <si>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</si>
  <si>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</si>
  <si>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</si>
  <si>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</si>
  <si>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</si>
  <si>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</si>
  <si>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</si>
  <si>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</si>
  <si>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</si>
  <si>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</si>
  <si>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</si>
  <si>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</si>
  <si>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</si>
  <si>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</si>
  <si>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</si>
  <si>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</si>
  <si>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</si>
  <si>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</si>
  <si>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</si>
  <si>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</si>
  <si>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</si>
  <si>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</si>
  <si>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</si>
  <si>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</si>
  <si>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</si>
  <si>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</si>
  <si>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</si>
  <si>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</si>
  <si>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</si>
  <si>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</si>
  <si>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</si>
  <si>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</si>
  <si>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</si>
  <si>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</si>
  <si>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</si>
  <si>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</si>
  <si>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</si>
  <si>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</si>
  <si>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</si>
  <si>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</si>
  <si>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</si>
  <si>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</si>
  <si>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</si>
  <si>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</si>
  <si>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</si>
  <si>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</si>
  <si>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</si>
  <si>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</si>
  <si>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</si>
  <si>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</si>
  <si>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</si>
  <si>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</si>
  <si>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</si>
  <si>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</si>
  <si>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</si>
  <si>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</si>
  <si>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</si>
  <si>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</si>
  <si>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</si>
  <si>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</si>
  <si>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</si>
  <si>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</si>
  <si>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</si>
  <si>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</si>
  <si>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</si>
  <si>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</si>
  <si>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</si>
  <si>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</si>
  <si>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</si>
  <si>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</si>
  <si>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</si>
  <si>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</si>
  <si>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</si>
  <si>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</si>
  <si>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</si>
  <si>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</si>
  <si>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</si>
  <si>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</si>
  <si>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</si>
  <si>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</si>
  <si>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</si>
  <si>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</si>
  <si>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</si>
  <si>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</si>
  <si>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</si>
  <si>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</si>
  <si>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</si>
  <si>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</si>
  <si>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</si>
  <si>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</si>
  <si>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</si>
  <si>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</si>
  <si>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</si>
  <si>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</si>
  <si>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</si>
  <si>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</si>
  <si>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</si>
  <si>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</si>
  <si>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</si>
  <si>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</si>
  <si>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</si>
  <si>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</si>
  <si>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</si>
  <si>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</si>
  <si>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</si>
  <si>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</si>
  <si>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</si>
  <si>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</si>
  <si>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</si>
  <si>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</si>
  <si>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</si>
  <si>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</si>
  <si>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</si>
  <si>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</si>
  <si>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</si>
  <si>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</si>
  <si>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</si>
  <si>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</si>
  <si>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</si>
  <si>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</si>
  <si>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</si>
  <si>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</si>
  <si>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</si>
  <si>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</si>
  <si>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</si>
  <si>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</si>
  <si>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</si>
  <si>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</si>
  <si>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</si>
  <si>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</si>
  <si>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</si>
  <si>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</si>
  <si>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</si>
  <si>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</si>
  <si>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</si>
  <si>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</si>
  <si>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</si>
  <si>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</si>
  <si>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</si>
  <si>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</si>
  <si>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</si>
  <si>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</si>
  <si>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</si>
  <si>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</si>
  <si>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</si>
  <si>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</si>
  <si>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</si>
  <si>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</si>
  <si>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</si>
  <si>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</si>
  <si>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</si>
  <si>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</si>
  <si>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</si>
  <si>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</si>
  <si>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</si>
  <si>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</si>
  <si>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</si>
  <si>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</si>
  <si>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</si>
  <si>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</si>
  <si>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</si>
  <si>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</si>
  <si>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</si>
  <si>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</si>
  <si>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</si>
  <si>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</si>
  <si>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</si>
  <si>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</si>
  <si>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</si>
  <si>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</si>
  <si>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</si>
  <si>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</si>
  <si>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</si>
  <si>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</si>
  <si>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</si>
  <si>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</si>
  <si>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</si>
  <si>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</si>
  <si>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</si>
  <si>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</si>
  <si>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</si>
  <si>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</si>
  <si>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</si>
  <si>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</si>
  <si>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</si>
  <si>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</si>
  <si>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</si>
  <si>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</si>
  <si>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</si>
  <si>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</si>
  <si>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</si>
  <si>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</si>
  <si>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</si>
  <si>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</si>
  <si>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</si>
  <si>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</si>
  <si>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</si>
  <si>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</si>
  <si>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</si>
  <si>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</si>
  <si>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</si>
  <si>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</si>
  <si>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</si>
  <si>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</si>
  <si>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</si>
  <si>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</si>
  <si>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</si>
  <si>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</si>
  <si>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</si>
  <si>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</si>
  <si>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</si>
  <si>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</si>
  <si>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</si>
  <si>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</si>
  <si>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</si>
  <si>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</si>
  <si>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</si>
  <si>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</si>
  <si>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</si>
  <si>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</si>
  <si>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</si>
  <si>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</si>
  <si>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</si>
  <si>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</si>
  <si>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</si>
  <si>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</si>
  <si>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</si>
  <si>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</si>
  <si>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</si>
  <si>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</si>
  <si>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</si>
  <si>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</si>
  <si>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</si>
  <si>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</si>
  <si>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</si>
  <si>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</si>
  <si>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</si>
  <si>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</si>
  <si>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</si>
  <si>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</si>
  <si>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</si>
  <si>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</si>
  <si>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</si>
  <si>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</si>
  <si>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</si>
  <si>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</si>
  <si>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</si>
  <si>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</si>
  <si>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</si>
  <si>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</si>
  <si>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</si>
  <si>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</si>
  <si>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</si>
  <si>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</si>
  <si>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</si>
  <si>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</si>
  <si>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</si>
  <si>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</si>
  <si>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</si>
  <si>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</si>
  <si>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</si>
  <si>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</si>
  <si>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</si>
  <si>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</si>
  <si>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</si>
  <si>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</si>
  <si>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</si>
  <si>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</si>
  <si>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</si>
  <si>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</si>
  <si>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</si>
  <si>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</si>
  <si>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</si>
  <si>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</si>
  <si>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</si>
  <si>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</si>
  <si>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</si>
  <si>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</si>
  <si>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</si>
  <si>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</si>
  <si>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</si>
  <si>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</si>
  <si>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</si>
  <si>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</si>
  <si>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</si>
  <si>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</si>
  <si>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</si>
  <si>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</si>
  <si>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</si>
  <si>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</si>
  <si>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</si>
  <si>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</si>
  <si>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</si>
  <si>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</si>
  <si>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</si>
  <si>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</si>
  <si>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</si>
  <si>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</si>
  <si>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</si>
  <si>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</si>
  <si>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</si>
  <si>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</si>
  <si>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</si>
  <si>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</si>
  <si>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</si>
  <si>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</si>
  <si>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</si>
  <si>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</si>
  <si>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</si>
  <si>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</si>
  <si>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</si>
  <si>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</si>
  <si>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</si>
  <si>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</si>
  <si>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</si>
  <si>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</si>
  <si>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</si>
  <si>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</si>
  <si>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</si>
  <si>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</si>
  <si>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</si>
  <si>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</si>
  <si>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</si>
  <si>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</si>
  <si>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</si>
  <si>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</si>
  <si>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</si>
  <si>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</si>
  <si>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</si>
  <si>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</si>
  <si>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</si>
  <si>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</si>
  <si>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</si>
  <si>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</si>
  <si>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</si>
  <si>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</si>
  <si>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</si>
  <si>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</si>
  <si>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</si>
  <si>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</si>
  <si>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</si>
  <si>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</si>
  <si>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</si>
  <si>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</si>
  <si>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</si>
  <si>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</si>
  <si>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</si>
  <si>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</si>
  <si>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</si>
  <si>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</si>
  <si>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</si>
  <si>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</si>
  <si>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</si>
  <si>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</si>
  <si>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</si>
  <si>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</si>
  <si>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</si>
  <si>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</si>
  <si>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</si>
  <si>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</si>
  <si>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</si>
  <si>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</si>
  <si>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</si>
  <si>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</si>
  <si>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</si>
  <si>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</si>
  <si>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</si>
  <si>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</si>
  <si>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</si>
  <si>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</si>
  <si>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</si>
  <si>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</si>
  <si>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</si>
  <si>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</si>
  <si>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</si>
  <si>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</si>
  <si>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</si>
  <si>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</si>
  <si>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</si>
  <si>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</si>
  <si>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</si>
  <si>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</si>
  <si>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</si>
  <si>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</si>
  <si>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</si>
  <si>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</si>
  <si>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</si>
  <si>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</si>
  <si>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</si>
  <si>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</si>
  <si>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</si>
  <si>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</si>
  <si>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</si>
  <si>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</si>
  <si>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</si>
  <si>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</si>
  <si>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</si>
  <si>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</si>
  <si>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</si>
  <si>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</si>
  <si>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</si>
  <si>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</si>
  <si>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</si>
  <si>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</si>
  <si>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</si>
  <si>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</si>
  <si>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</si>
  <si>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</si>
  <si>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</si>
  <si>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</si>
  <si>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</si>
  <si>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</si>
  <si>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</si>
  <si>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</si>
  <si>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</si>
  <si>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</si>
  <si>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</si>
  <si>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</si>
  <si>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</si>
  <si>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</si>
  <si>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</si>
  <si>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</si>
  <si>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</si>
  <si>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</si>
  <si>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</si>
  <si>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</si>
  <si>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</si>
  <si>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</si>
  <si>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</si>
  <si>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</si>
  <si>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</si>
  <si>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</si>
  <si>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</si>
  <si>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</si>
  <si>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</si>
  <si>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</si>
  <si>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</si>
  <si>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</si>
  <si>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</si>
  <si>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</si>
  <si>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</si>
  <si>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</si>
  <si>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</si>
  <si>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</si>
  <si>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</si>
  <si>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</si>
  <si>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</si>
  <si>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</si>
  <si>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</si>
  <si>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</si>
  <si>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</si>
  <si>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</si>
  <si>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</si>
  <si>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</si>
  <si>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</si>
  <si>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</si>
  <si>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</si>
  <si>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</si>
  <si>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</si>
  <si>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</si>
  <si>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</si>
  <si>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</si>
  <si>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</si>
  <si>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</si>
  <si>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</si>
  <si>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</si>
  <si>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</si>
  <si>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</si>
  <si>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</si>
  <si>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</si>
  <si>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</si>
  <si>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</si>
  <si>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</si>
  <si>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</si>
  <si>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</si>
  <si>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</si>
  <si>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</si>
  <si>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</si>
  <si>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</si>
  <si>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</si>
  <si>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</si>
  <si>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</si>
  <si>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</si>
  <si>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</si>
  <si>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</si>
  <si>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</si>
  <si>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</si>
  <si>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</si>
  <si>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</si>
  <si>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</si>
  <si>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</si>
  <si>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</si>
  <si>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</si>
  <si>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</si>
  <si>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</si>
  <si>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</si>
  <si>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</si>
  <si>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</si>
  <si>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</si>
  <si>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</si>
  <si>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</si>
  <si>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</si>
  <si>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</si>
  <si>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</si>
  <si>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</si>
  <si>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</si>
  <si>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</si>
  <si>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</si>
  <si>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</si>
  <si>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</si>
  <si>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</si>
  <si>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</si>
  <si>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</si>
  <si>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</si>
  <si>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</si>
  <si>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</si>
  <si>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</si>
  <si>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</si>
  <si>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</si>
  <si>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</si>
  <si>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</si>
  <si>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</si>
  <si>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</si>
  <si>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</si>
  <si>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</si>
  <si>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</si>
  <si>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</si>
  <si>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</si>
  <si>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</si>
  <si>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</si>
  <si>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</si>
  <si>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</si>
  <si>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</si>
  <si>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</si>
  <si>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</si>
  <si>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</si>
  <si>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</si>
  <si>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</si>
  <si>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</si>
  <si>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</si>
  <si>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</si>
  <si>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</si>
  <si>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</si>
  <si>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</si>
  <si>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</si>
  <si>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</si>
  <si>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</si>
  <si>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</si>
  <si>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</si>
  <si>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</si>
  <si>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</si>
  <si>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</si>
  <si>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</si>
  <si>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</si>
  <si>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</si>
  <si>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</si>
  <si>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</si>
  <si>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</si>
  <si>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</si>
  <si>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</si>
  <si>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</si>
  <si>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</si>
  <si>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</si>
  <si>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</si>
  <si>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</si>
  <si>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</si>
  <si>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</si>
  <si>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</si>
  <si>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</si>
  <si>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</si>
  <si>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</si>
  <si>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</si>
  <si>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</si>
  <si>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</si>
  <si>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</si>
  <si>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</si>
  <si>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</si>
  <si>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</si>
  <si>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</si>
  <si>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</si>
  <si>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</si>
  <si>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</si>
  <si>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</si>
  <si>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</si>
  <si>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</si>
  <si>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</si>
  <si>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</si>
  <si>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</si>
  <si>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</si>
  <si>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</si>
  <si>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</si>
  <si>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</si>
  <si>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</si>
  <si>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</si>
  <si>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</si>
  <si>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</si>
  <si>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</si>
  <si>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</si>
  <si>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</si>
  <si>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</si>
  <si>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</si>
  <si>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</si>
  <si>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</si>
  <si>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</si>
  <si>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</si>
  <si>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</si>
  <si>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</si>
  <si>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</si>
  <si>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</si>
  <si>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</si>
  <si>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</si>
  <si>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</si>
  <si>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</si>
  <si>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</si>
  <si>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</si>
  <si>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</si>
  <si>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</si>
  <si>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</si>
  <si>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</si>
  <si>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</si>
  <si>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</si>
  <si>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</si>
  <si>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</si>
  <si>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</si>
  <si>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</si>
  <si>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</si>
  <si>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</si>
  <si>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</si>
  <si>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</si>
  <si>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</si>
  <si>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</si>
  <si>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</si>
  <si>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</si>
  <si>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</si>
  <si>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</si>
  <si>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</si>
  <si>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</si>
  <si>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</si>
  <si>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</si>
  <si>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</si>
  <si>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</si>
  <si>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</si>
  <si>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</si>
  <si>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</si>
  <si>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</si>
  <si>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</si>
  <si>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</si>
  <si>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</si>
  <si>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</si>
  <si>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</si>
  <si>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</si>
  <si>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</si>
  <si>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</si>
  <si>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</si>
  <si>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</si>
  <si>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</si>
  <si>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</si>
  <si>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</si>
  <si>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</si>
  <si>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</si>
  <si>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</si>
  <si>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</si>
  <si>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</si>
  <si>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</si>
  <si>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</si>
  <si>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</si>
  <si>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</si>
  <si>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</si>
  <si>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</si>
  <si>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</si>
  <si>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</si>
  <si>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</si>
  <si>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</si>
  <si>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</si>
  <si>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</si>
  <si>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</si>
  <si>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</si>
  <si>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</si>
  <si>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</si>
  <si>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</si>
  <si>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</si>
  <si>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</si>
  <si>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</si>
  <si>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</si>
  <si>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</si>
  <si>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</si>
  <si>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</si>
  <si>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</si>
  <si>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</si>
  <si>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</si>
  <si>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</si>
  <si>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</si>
  <si>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</si>
  <si>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</si>
  <si>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</si>
  <si>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</si>
  <si>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</si>
  <si>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</si>
  <si>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</si>
  <si>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</si>
  <si>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</si>
  <si>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</si>
  <si>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</si>
  <si>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</si>
  <si>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</si>
  <si>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</si>
  <si>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</si>
  <si>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</si>
  <si>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</si>
  <si>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</si>
  <si>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</si>
  <si>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</si>
  <si>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</si>
  <si>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</si>
  <si>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</si>
  <si>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</si>
  <si>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</si>
  <si>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</si>
  <si>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</si>
  <si>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</si>
  <si>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</si>
  <si>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</si>
  <si>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</si>
  <si>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</si>
  <si>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</si>
  <si>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</si>
  <si>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</si>
  <si>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</si>
  <si>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</si>
  <si>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</si>
  <si>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</si>
  <si>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</si>
  <si>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</si>
  <si>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</si>
  <si>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</si>
  <si>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</si>
  <si>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</si>
  <si>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</si>
  <si>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</si>
  <si>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</si>
  <si>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</si>
  <si>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</si>
  <si>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</si>
  <si>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</si>
  <si>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</si>
  <si>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</si>
  <si>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</si>
  <si>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</si>
  <si>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</si>
  <si>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</si>
  <si>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</si>
  <si>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</si>
  <si>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</si>
  <si>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</si>
  <si>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</si>
  <si>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</si>
  <si>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</si>
  <si>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</si>
  <si>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</si>
  <si>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</si>
  <si>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</si>
  <si>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</si>
  <si>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</si>
  <si>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</si>
  <si>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</si>
  <si>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</si>
  <si>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</si>
  <si>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</si>
  <si>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</si>
  <si>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</si>
  <si>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</si>
  <si>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</si>
  <si>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</si>
  <si>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</si>
  <si>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</si>
  <si>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</si>
  <si>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</si>
  <si>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</si>
  <si>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</si>
  <si>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</si>
  <si>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</si>
  <si>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</si>
  <si>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</si>
  <si>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</si>
  <si>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</si>
  <si>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</si>
  <si>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</si>
  <si>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</si>
  <si>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</si>
  <si>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</si>
  <si>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</si>
  <si>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</si>
  <si>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</si>
  <si>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</si>
  <si>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</si>
  <si>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</si>
  <si>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</si>
  <si>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</si>
  <si>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</si>
  <si>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</si>
  <si>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</si>
  <si>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</si>
  <si>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</si>
  <si>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</si>
  <si>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</si>
  <si>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</si>
  <si>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</si>
  <si>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</si>
  <si>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</si>
  <si>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</si>
  <si>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</si>
  <si>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</si>
  <si>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</si>
  <si>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</si>
  <si>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</si>
  <si>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</si>
  <si>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</si>
  <si>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</si>
  <si>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</si>
  <si>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</si>
  <si>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</si>
  <si>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</si>
  <si>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</si>
  <si>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</si>
  <si>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</si>
  <si>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</si>
  <si>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</si>
  <si>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</si>
  <si>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</si>
  <si>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</si>
  <si>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</si>
  <si>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</si>
  <si>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</si>
  <si>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</si>
  <si>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</si>
  <si>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</si>
  <si>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</si>
  <si>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</si>
  <si>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</si>
  <si>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</si>
  <si>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</si>
  <si>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</si>
  <si>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</si>
  <si>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</si>
  <si>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</si>
  <si>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</si>
  <si>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</si>
  <si>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</si>
  <si>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</si>
  <si>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</si>
  <si>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</si>
  <si>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</si>
  <si>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</si>
  <si>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</si>
  <si>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</si>
  <si>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</si>
  <si>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</si>
  <si>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</si>
  <si>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</si>
  <si>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</si>
  <si>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</si>
  <si>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</si>
  <si>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</si>
  <si>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</si>
  <si>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</si>
  <si>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</si>
  <si>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</si>
  <si>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</si>
  <si>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</si>
  <si>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</si>
  <si>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</si>
  <si>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</si>
  <si>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</si>
  <si>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</si>
  <si>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</si>
  <si>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</si>
  <si>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</si>
  <si>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</si>
  <si>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</si>
  <si>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</si>
  <si>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</si>
  <si>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</si>
  <si>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</si>
  <si>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</si>
  <si>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</si>
  <si>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</si>
  <si>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</si>
  <si>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</si>
  <si>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</si>
  <si>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</si>
  <si>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</si>
  <si>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</si>
  <si>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</si>
  <si>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</si>
  <si>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</si>
  <si>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</si>
  <si>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</si>
  <si>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</si>
  <si>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</si>
  <si>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</si>
  <si>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</si>
  <si>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</si>
  <si>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</si>
  <si>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</si>
  <si>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</si>
  <si>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</si>
  <si>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</si>
  <si>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</si>
  <si>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</si>
  <si>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</si>
  <si>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</si>
  <si>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</si>
  <si>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</si>
  <si>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</si>
  <si>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</si>
  <si>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</si>
  <si>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</si>
  <si>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</si>
  <si>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</si>
  <si>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</si>
  <si>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</si>
  <si>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</si>
  <si>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</si>
  <si>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</si>
  <si>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</si>
  <si>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</si>
  <si>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</si>
  <si>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</si>
  <si>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</si>
  <si>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</si>
  <si>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</si>
  <si>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</si>
  <si>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</si>
  <si>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</si>
  <si>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</si>
  <si>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</si>
  <si>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</si>
  <si>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</si>
  <si>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</si>
  <si>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</si>
  <si>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</si>
  <si>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</si>
  <si>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</si>
  <si>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</si>
  <si>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</si>
  <si>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</si>
  <si>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</si>
  <si>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</si>
  <si>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</si>
  <si>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</si>
  <si>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</si>
  <si>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</si>
  <si>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</si>
  <si>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</si>
  <si>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</si>
  <si>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</si>
  <si>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</si>
  <si>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</si>
  <si>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</si>
  <si>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</si>
  <si>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</si>
  <si>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</si>
  <si>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</si>
  <si>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</si>
  <si>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</si>
  <si>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</si>
  <si>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</si>
  <si>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</si>
  <si>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</si>
  <si>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</si>
  <si>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</si>
  <si>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</si>
  <si>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</si>
  <si>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</si>
  <si>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</si>
  <si>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</si>
  <si>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</si>
  <si>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</si>
  <si>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</si>
  <si>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</si>
  <si>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</si>
  <si>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</si>
  <si>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</si>
  <si>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</si>
  <si>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</si>
  <si>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</si>
  <si>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</si>
  <si>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</si>
  <si>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</si>
  <si>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</si>
  <si>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</si>
  <si>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</si>
  <si>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</si>
  <si>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</si>
  <si>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</si>
  <si>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</si>
  <si>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</si>
  <si>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</si>
  <si>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</si>
  <si>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</si>
  <si>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</si>
  <si>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</si>
  <si>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</si>
  <si>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</si>
  <si>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</si>
  <si>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</si>
  <si>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</si>
  <si>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</si>
  <si>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</si>
  <si>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</si>
  <si>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</si>
  <si>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</si>
  <si>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</si>
  <si>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</si>
  <si>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</si>
  <si>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</si>
  <si>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</si>
  <si>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</si>
  <si>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</si>
  <si>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</si>
  <si>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</si>
  <si>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</si>
  <si>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</si>
  <si>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</si>
  <si>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</si>
  <si>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</si>
  <si>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</si>
  <si>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</si>
  <si>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</si>
  <si>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</si>
  <si>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</si>
  <si>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</si>
  <si>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</si>
  <si>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</si>
  <si>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</si>
  <si>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</si>
  <si>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</si>
  <si>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</si>
  <si>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</si>
  <si>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</si>
  <si>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</si>
  <si>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</si>
  <si>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</si>
  <si>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</si>
  <si>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</si>
  <si>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</si>
  <si>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</si>
  <si>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</si>
  <si>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</si>
  <si>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</si>
  <si>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</si>
  <si>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</si>
  <si>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</si>
  <si>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</si>
  <si>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</si>
  <si>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</si>
  <si>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</si>
  <si>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</si>
  <si>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</si>
  <si>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</si>
  <si>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</si>
  <si>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</si>
  <si>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</si>
  <si>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</si>
  <si>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</si>
  <si>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</si>
  <si>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</si>
  <si>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</si>
  <si>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</si>
  <si>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</si>
  <si>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</si>
  <si>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</si>
  <si>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</si>
  <si>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</si>
  <si>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</si>
  <si>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</si>
  <si>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</si>
  <si>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</si>
  <si>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</si>
  <si>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</si>
  <si>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</si>
  <si>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</si>
  <si>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</si>
  <si>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</si>
  <si>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</si>
  <si>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</si>
  <si>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</si>
  <si>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</si>
  <si>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</si>
  <si>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</si>
  <si>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</si>
  <si>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</si>
  <si>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</si>
  <si>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</si>
  <si>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</si>
  <si>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</si>
  <si>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</si>
  <si>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</si>
  <si>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</si>
  <si>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</si>
  <si>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</si>
  <si>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</si>
  <si>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</si>
  <si>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</si>
  <si>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</si>
  <si>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</si>
  <si>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</si>
  <si>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</si>
  <si>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</si>
  <si>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</si>
  <si>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</si>
  <si>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</si>
  <si>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</si>
  <si>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</si>
  <si>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</si>
  <si>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</si>
  <si>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</si>
  <si>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</si>
  <si>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</si>
  <si>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</si>
  <si>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</si>
  <si>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</si>
  <si>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</si>
  <si>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</si>
  <si>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</si>
  <si>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</si>
  <si>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</si>
  <si>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</si>
  <si>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</si>
  <si>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</si>
  <si>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</si>
  <si>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</si>
  <si>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</si>
  <si>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</si>
  <si>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</si>
  <si>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</si>
  <si>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</si>
  <si>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</si>
  <si>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</si>
  <si>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</si>
  <si>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</si>
  <si>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</si>
  <si>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</si>
  <si>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</si>
  <si>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</si>
  <si>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</si>
  <si>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</si>
  <si>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</si>
  <si>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</si>
  <si>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</si>
  <si>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</si>
  <si>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</si>
  <si>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</si>
  <si>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</si>
  <si>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</si>
  <si>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</si>
  <si>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</si>
  <si>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</si>
  <si>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</si>
  <si>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</si>
  <si>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</si>
  <si>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</si>
  <si>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</si>
  <si>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</si>
  <si>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</si>
  <si>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</si>
  <si>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</si>
  <si>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</si>
  <si>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</si>
  <si>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</si>
  <si>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</si>
  <si>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</si>
  <si>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</si>
  <si>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</si>
  <si>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</si>
  <si>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</si>
  <si>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</si>
  <si>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</si>
  <si>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</si>
  <si>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</si>
  <si>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</si>
  <si>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</si>
  <si>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</si>
  <si>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</si>
  <si>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</si>
  <si>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</si>
  <si>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</si>
  <si>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</si>
  <si>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</si>
  <si>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</si>
  <si>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</si>
  <si>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</si>
  <si>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</si>
  <si>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</si>
  <si>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</si>
  <si>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</si>
  <si>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</si>
  <si>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</si>
  <si>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</si>
  <si>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</si>
  <si>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</si>
  <si>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</si>
  <si>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</si>
  <si>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</si>
  <si>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</si>
  <si>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</si>
  <si>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</si>
  <si>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</si>
  <si>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</si>
  <si>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</si>
  <si>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</si>
  <si>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</si>
  <si>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</si>
  <si>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</si>
  <si>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</si>
  <si>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</si>
  <si>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</si>
  <si>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</si>
  <si>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</si>
  <si>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</si>
  <si>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</si>
  <si>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</si>
  <si>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</si>
  <si>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</si>
  <si>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</si>
  <si>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</si>
  <si>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</si>
  <si>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</si>
  <si>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</si>
  <si>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</si>
  <si>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</si>
  <si>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</si>
  <si>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</si>
  <si>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</si>
  <si>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</si>
  <si>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</si>
  <si>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</si>
  <si>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</si>
  <si>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</si>
  <si>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</si>
  <si>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</si>
  <si>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</si>
  <si>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</si>
  <si>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</si>
  <si>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</si>
  <si>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</si>
  <si>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</si>
  <si>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</si>
  <si>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</si>
  <si>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</si>
  <si>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</si>
  <si>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</si>
  <si>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</si>
  <si>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</si>
  <si>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</si>
  <si>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</si>
  <si>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</si>
  <si>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</si>
  <si>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</si>
  <si>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</si>
  <si>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</si>
  <si>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</si>
  <si>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</si>
  <si>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</si>
  <si>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</si>
  <si>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</si>
  <si>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</si>
  <si>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</si>
  <si>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</si>
  <si>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</si>
  <si>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</si>
  <si>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</si>
  <si>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</si>
  <si>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</si>
  <si>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</si>
  <si>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</si>
  <si>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</si>
  <si>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</si>
  <si>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</si>
  <si>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</si>
  <si>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</si>
  <si>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</si>
  <si>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</si>
  <si>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</si>
  <si>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</si>
  <si>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</si>
  <si>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</si>
  <si>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</si>
  <si>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</si>
  <si>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</si>
  <si>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</si>
  <si>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</si>
  <si>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</si>
  <si>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</si>
  <si>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</si>
  <si>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</si>
  <si>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</si>
  <si>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</si>
  <si>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</si>
  <si>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</si>
  <si>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</si>
  <si>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</si>
  <si>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</si>
  <si>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</si>
  <si>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</si>
  <si>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</si>
  <si>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</si>
  <si>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</si>
  <si>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</si>
  <si>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</si>
  <si>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</si>
  <si>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</si>
  <si>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</si>
  <si>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</si>
  <si>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</si>
  <si>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</si>
  <si>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</si>
  <si>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</si>
  <si>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</si>
  <si>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</si>
  <si>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</si>
  <si>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</si>
  <si>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</si>
  <si>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</si>
  <si>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</si>
  <si>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</si>
  <si>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</si>
  <si>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</si>
  <si>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</si>
  <si>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</si>
  <si>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</si>
  <si>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</si>
  <si>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</si>
  <si>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</si>
  <si>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</si>
  <si>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</si>
  <si>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</si>
  <si>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</si>
  <si>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</si>
  <si>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</si>
  <si>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</si>
  <si>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</si>
  <si>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</si>
  <si>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</si>
  <si>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</si>
  <si>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</si>
  <si>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</si>
  <si>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</si>
  <si>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</si>
  <si>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</si>
  <si>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</si>
  <si>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</si>
  <si>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</si>
  <si>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</si>
  <si>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</si>
  <si>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</si>
  <si>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</si>
  <si>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</si>
  <si>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</si>
  <si>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</si>
  <si>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</si>
  <si>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</si>
  <si>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</si>
  <si>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</si>
  <si>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</si>
  <si>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</si>
  <si>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</si>
  <si>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</si>
  <si>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</si>
  <si>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</si>
  <si>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</si>
  <si>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</si>
  <si>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</si>
  <si>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</si>
  <si>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</si>
  <si>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</si>
  <si>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</si>
  <si>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</si>
  <si>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</si>
  <si>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</si>
  <si>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</si>
  <si>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</si>
  <si>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</si>
  <si>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</si>
  <si>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</si>
  <si>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</si>
  <si>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</si>
  <si>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</si>
  <si>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</si>
  <si>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</si>
  <si>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</si>
  <si>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</si>
  <si>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</si>
  <si>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</si>
  <si>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</si>
  <si>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</si>
  <si>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</si>
  <si>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</si>
  <si>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</si>
  <si>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</si>
  <si>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</si>
  <si>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</si>
  <si>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</si>
  <si>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</si>
  <si>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</si>
  <si>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</si>
  <si>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</si>
  <si>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</si>
  <si>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</si>
  <si>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</si>
  <si>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</si>
  <si>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</si>
  <si>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</si>
  <si>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</si>
  <si>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</si>
  <si>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</si>
  <si>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</si>
  <si>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</si>
  <si>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</si>
  <si>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</si>
  <si>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</si>
  <si>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</si>
  <si>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</si>
  <si>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</si>
  <si>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</si>
  <si>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</si>
  <si>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</si>
  <si>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</si>
  <si>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</si>
  <si>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</si>
  <si>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</si>
  <si>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</si>
  <si>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</si>
  <si>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</si>
  <si>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</si>
  <si>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</si>
  <si>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</si>
  <si>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</si>
  <si>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</si>
  <si>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</si>
  <si>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</si>
  <si>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</si>
  <si>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</si>
  <si>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</si>
  <si>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</si>
  <si>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</si>
  <si>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</si>
  <si>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</si>
  <si>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</si>
  <si>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</si>
  <si>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</si>
  <si>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</si>
  <si>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</si>
  <si>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</si>
  <si>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</si>
  <si>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</si>
  <si>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</si>
  <si>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</si>
  <si>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</si>
  <si>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</si>
  <si>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</si>
  <si>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</si>
  <si>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</si>
  <si>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</si>
  <si>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</si>
  <si>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</si>
  <si>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</si>
  <si>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</si>
  <si>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</si>
  <si>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</si>
  <si>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</si>
  <si>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</si>
  <si>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</si>
  <si>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</si>
  <si>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</si>
  <si>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</si>
  <si>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</si>
  <si>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</si>
  <si>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</si>
  <si>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</si>
  <si>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</si>
  <si>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</si>
  <si>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</si>
  <si>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</si>
  <si>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</si>
  <si>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</si>
  <si>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</si>
  <si>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</si>
  <si>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</si>
  <si>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</si>
  <si>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</si>
  <si>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</si>
  <si>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</si>
  <si>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</si>
  <si>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</si>
  <si>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</si>
  <si>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</si>
  <si>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</si>
  <si>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</si>
  <si>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</si>
  <si>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</si>
  <si>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</si>
  <si>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</si>
  <si>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</si>
  <si>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</si>
  <si>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</si>
  <si>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</si>
  <si>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</si>
  <si>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</si>
  <si>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</si>
  <si>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</si>
  <si>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</si>
  <si>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</si>
  <si>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</si>
  <si>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</si>
  <si>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</si>
  <si>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</si>
  <si>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</si>
  <si>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</si>
  <si>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</si>
  <si>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</si>
  <si>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</si>
  <si>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</si>
  <si>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</si>
  <si>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</si>
  <si>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</si>
  <si>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</si>
  <si>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</si>
  <si>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</si>
  <si>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</si>
  <si>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</si>
  <si>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</si>
  <si>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</si>
  <si>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</si>
  <si>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</si>
  <si>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</si>
  <si>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</si>
  <si>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</si>
  <si>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</si>
  <si>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</si>
  <si>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</si>
  <si>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</si>
  <si>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</si>
  <si>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</si>
  <si>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</si>
  <si>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</si>
  <si>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</si>
  <si>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</si>
  <si>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</si>
  <si>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</si>
  <si>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</si>
  <si>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</si>
  <si>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</si>
  <si>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</si>
  <si>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</si>
  <si>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</si>
  <si>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</si>
  <si>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</si>
  <si>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</si>
  <si>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</si>
  <si>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</si>
  <si>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</si>
  <si>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</si>
  <si>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</si>
  <si>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</si>
  <si>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</si>
  <si>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</si>
  <si>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</si>
  <si>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</si>
  <si>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</si>
  <si>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</si>
  <si>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</si>
  <si>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</si>
  <si>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</si>
  <si>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</si>
  <si>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</si>
  <si>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</si>
  <si>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</si>
  <si>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</si>
  <si>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</si>
  <si>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</si>
  <si>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</si>
  <si>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</si>
  <si>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</si>
  <si>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</si>
  <si>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</si>
  <si>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</si>
  <si>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</si>
  <si>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</si>
  <si>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</si>
  <si>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</si>
  <si>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</si>
  <si>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</si>
  <si>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</si>
  <si>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</si>
  <si>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</si>
  <si>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</si>
  <si>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</si>
  <si>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</si>
  <si>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</si>
  <si>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</si>
  <si>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</si>
  <si>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</si>
  <si>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</si>
  <si>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</si>
  <si>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</si>
  <si>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</si>
  <si>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</si>
  <si>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</si>
  <si>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</si>
  <si>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</si>
  <si>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</si>
  <si>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</si>
  <si>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</si>
  <si>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</si>
  <si>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</si>
  <si>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</si>
  <si>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</si>
  <si>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</si>
  <si>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</si>
  <si>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</si>
  <si>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</si>
  <si>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</si>
  <si>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</si>
  <si>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</si>
  <si>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</si>
  <si>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</si>
  <si>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</si>
  <si>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</si>
  <si>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</si>
  <si>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</si>
  <si>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</si>
  <si>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</si>
  <si>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</si>
  <si>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</si>
  <si>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</si>
  <si>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</si>
  <si>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</si>
  <si>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</si>
  <si>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</si>
  <si>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</si>
  <si>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</si>
  <si>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</si>
  <si>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</si>
  <si>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</si>
  <si>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</si>
  <si>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</si>
  <si>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</si>
  <si>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</si>
  <si>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</si>
  <si>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</si>
  <si>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</si>
  <si>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</si>
  <si>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</si>
  <si>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</si>
  <si>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</si>
  <si>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</si>
  <si>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</si>
  <si>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</si>
  <si>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</si>
  <si>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</si>
  <si>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</si>
  <si>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</si>
  <si>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</si>
  <si>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</si>
  <si>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</si>
  <si>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</si>
  <si>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</si>
  <si>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</si>
  <si>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</si>
  <si>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</si>
  <si>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</si>
  <si>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</si>
  <si>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</si>
  <si>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</si>
  <si>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</si>
  <si>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</si>
  <si>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</si>
  <si>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</si>
  <si>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</si>
  <si>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</si>
  <si>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</si>
  <si>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</si>
  <si>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</si>
  <si>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</si>
  <si>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</si>
  <si>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</si>
  <si>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</si>
  <si>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</si>
  <si>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</si>
  <si>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</si>
  <si>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</si>
  <si>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</si>
  <si>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</si>
  <si>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</si>
  <si>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</si>
  <si>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</si>
  <si>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</si>
  <si>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</si>
  <si>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</si>
  <si>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</si>
  <si>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</si>
  <si>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</si>
  <si>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</si>
  <si>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</si>
  <si>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</si>
  <si>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</si>
  <si>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</si>
  <si>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</si>
  <si>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</si>
  <si>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</si>
  <si>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</si>
  <si>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</si>
  <si>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</si>
  <si>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</si>
  <si>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</si>
  <si>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</si>
  <si>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</si>
  <si>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</si>
  <si>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</si>
  <si>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</si>
  <si>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</si>
  <si>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</si>
  <si>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</si>
  <si>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</si>
  <si>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</si>
  <si>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</si>
  <si>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</si>
  <si>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</si>
  <si>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</si>
  <si>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</si>
  <si>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</si>
  <si>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</si>
  <si>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</si>
  <si>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</si>
  <si>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</si>
  <si>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</si>
  <si>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</si>
  <si>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</si>
  <si>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</si>
  <si>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</si>
  <si>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</si>
  <si>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</si>
  <si>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</si>
  <si>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</si>
  <si>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</si>
  <si>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</si>
  <si>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</si>
  <si>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</si>
  <si>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</si>
  <si>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</si>
  <si>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</si>
  <si>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</si>
  <si>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</si>
  <si>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</si>
  <si>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</si>
  <si>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</si>
  <si>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</si>
  <si>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</si>
  <si>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</si>
  <si>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</si>
  <si>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</si>
  <si>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</si>
  <si>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</si>
  <si>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</si>
  <si>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</si>
  <si>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</si>
  <si>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</si>
  <si>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</si>
  <si>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</si>
  <si>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</si>
  <si>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</si>
  <si>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</si>
  <si>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</si>
  <si>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</si>
  <si>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</si>
  <si>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</si>
  <si>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</si>
  <si>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</si>
  <si>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</si>
  <si>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</si>
  <si>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</si>
  <si>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</si>
  <si>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</si>
  <si>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</si>
  <si>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</si>
  <si>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</si>
  <si>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</si>
  <si>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</si>
  <si>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</si>
  <si>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</si>
  <si>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</si>
  <si>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</si>
  <si>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</si>
  <si>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</si>
  <si>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</si>
  <si>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</si>
  <si>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</si>
  <si>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</si>
  <si>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</si>
  <si>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</si>
  <si>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</si>
  <si>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</si>
  <si>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</si>
  <si>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</si>
  <si>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</si>
  <si>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</si>
  <si>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</si>
  <si>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</si>
  <si>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</si>
  <si>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</si>
  <si>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</si>
  <si>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</si>
  <si>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</si>
  <si>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</si>
  <si>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</si>
  <si>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</si>
  <si>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</si>
  <si>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</si>
  <si>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</si>
  <si>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</si>
  <si>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</si>
  <si>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</si>
  <si>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</si>
  <si>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</si>
  <si>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</si>
  <si>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</si>
  <si>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</si>
  <si>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</si>
  <si>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</si>
  <si>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</si>
  <si>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</si>
  <si>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</si>
  <si>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</si>
  <si>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</si>
  <si>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</si>
  <si>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</si>
  <si>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</si>
  <si>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</si>
  <si>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</si>
  <si>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</si>
  <si>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</si>
  <si>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</si>
  <si>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</si>
  <si>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</si>
  <si>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</si>
  <si>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</si>
  <si>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</si>
  <si>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</si>
  <si>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</si>
  <si>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</si>
  <si>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</si>
  <si>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</si>
  <si>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</si>
  <si>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</si>
  <si>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</si>
  <si>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</si>
  <si>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</si>
  <si>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</si>
  <si>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</si>
  <si>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</si>
  <si>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</si>
  <si>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</si>
  <si>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</si>
  <si>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</si>
  <si>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</si>
  <si>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</si>
  <si>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</si>
  <si>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</si>
  <si>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</si>
  <si>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</si>
  <si>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</si>
  <si>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</si>
  <si>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</si>
  <si>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</si>
  <si>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</si>
  <si>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</si>
  <si>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</si>
  <si>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</si>
  <si>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</si>
  <si>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</si>
  <si>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</si>
  <si>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</si>
  <si>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</si>
  <si>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</si>
  <si>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</si>
  <si>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</si>
  <si>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</si>
  <si>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</si>
  <si>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</si>
  <si>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</si>
  <si>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</si>
  <si>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</si>
  <si>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</si>
  <si>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</si>
  <si>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</si>
  <si>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</si>
  <si>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</si>
  <si>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</si>
  <si>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</si>
  <si>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</si>
  <si>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</si>
  <si>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</si>
  <si>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</si>
  <si>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</si>
  <si>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</si>
  <si>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</si>
  <si>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</si>
  <si>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</si>
  <si>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</si>
  <si>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</si>
  <si>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</si>
  <si>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</si>
  <si>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</si>
  <si>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</si>
  <si>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</si>
  <si>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</si>
  <si>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</si>
  <si>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</si>
  <si>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</si>
  <si>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</si>
  <si>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</si>
  <si>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</si>
  <si>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</si>
  <si>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</si>
  <si>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</si>
  <si>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</si>
  <si>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</si>
  <si>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</si>
  <si>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</si>
  <si>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</si>
  <si>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</si>
  <si>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</si>
  <si>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</si>
  <si>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</si>
  <si>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</si>
  <si>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</si>
  <si>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</si>
  <si>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</si>
  <si>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</si>
  <si>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</si>
  <si>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</si>
  <si>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</si>
  <si>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</si>
  <si>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</si>
  <si>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</si>
  <si>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</si>
  <si>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</si>
  <si>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</si>
  <si>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</si>
  <si>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</si>
  <si>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</si>
  <si>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</si>
  <si>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</si>
  <si>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</si>
  <si>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</si>
  <si>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</si>
  <si>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</si>
  <si>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</si>
  <si>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</si>
  <si>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</si>
  <si>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</si>
  <si>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</si>
  <si>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</si>
  <si>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</si>
  <si>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</si>
  <si>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</si>
  <si>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</si>
  <si>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</si>
  <si>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</si>
  <si>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</si>
  <si>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</si>
  <si>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</si>
  <si>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</si>
  <si>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</si>
  <si>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</si>
  <si>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</si>
  <si>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</si>
  <si>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</si>
  <si>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</si>
  <si>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</si>
  <si>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</si>
  <si>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</si>
  <si>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</si>
  <si>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</si>
  <si>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</si>
  <si>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</si>
  <si>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</si>
  <si>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</si>
  <si>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</si>
  <si>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</si>
  <si>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</si>
  <si>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</si>
  <si>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</si>
  <si>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</si>
  <si>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</si>
  <si>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</si>
  <si>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</si>
  <si>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</si>
  <si>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</si>
  <si>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</si>
  <si>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</si>
  <si>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</si>
  <si>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</si>
  <si>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</si>
  <si>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</si>
  <si>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</si>
  <si>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</si>
  <si>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</si>
  <si>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</si>
  <si>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</si>
  <si>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</si>
  <si>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</si>
  <si>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</si>
  <si>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</si>
  <si>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</si>
  <si>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</si>
  <si>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</si>
  <si>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</si>
  <si>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</si>
  <si>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</si>
  <si>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</si>
  <si>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</si>
  <si>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</si>
  <si>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</si>
  <si>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</si>
  <si>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</si>
  <si>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</si>
  <si>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</si>
  <si>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</si>
  <si>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</si>
  <si>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</si>
  <si>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</si>
  <si>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</si>
  <si>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</si>
  <si>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</si>
  <si>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</si>
  <si>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</si>
  <si>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</si>
  <si>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</si>
  <si>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</si>
  <si>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</si>
  <si>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</si>
  <si>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</si>
  <si>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</si>
  <si>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</si>
  <si>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</si>
  <si>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</si>
  <si>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</si>
  <si>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</si>
  <si>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</si>
  <si>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</si>
  <si>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</si>
  <si>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</si>
  <si>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</si>
  <si>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</si>
  <si>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</si>
  <si>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</si>
  <si>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</si>
  <si>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</si>
  <si>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</si>
  <si>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</si>
  <si>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</si>
  <si>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</si>
  <si>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</si>
  <si>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</si>
  <si>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</si>
  <si>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</si>
  <si>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</si>
  <si>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</si>
  <si>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</si>
  <si>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</si>
  <si>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</si>
  <si>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</si>
  <si>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</si>
  <si>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</si>
  <si>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</si>
  <si>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</si>
  <si>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</si>
  <si>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</si>
  <si>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</si>
  <si>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</si>
  <si>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</si>
  <si>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</si>
  <si>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</si>
  <si>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</si>
  <si>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</si>
  <si>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</si>
  <si>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</si>
  <si>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</si>
  <si>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</si>
  <si>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</si>
  <si>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</si>
  <si>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</si>
  <si>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</si>
  <si>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</si>
  <si>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</si>
  <si>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</si>
  <si>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</si>
  <si>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</si>
  <si>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</si>
  <si>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</si>
  <si>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</si>
  <si>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</si>
  <si>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</si>
  <si>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</si>
  <si>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</si>
  <si>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</si>
  <si>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</si>
  <si>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</si>
  <si>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</si>
  <si>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</si>
  <si>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</si>
  <si>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</si>
  <si>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</si>
  <si>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</si>
  <si>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</si>
  <si>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</si>
  <si>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</si>
  <si>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</si>
  <si>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</si>
  <si>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</si>
  <si>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</si>
  <si>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</si>
  <si>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</si>
  <si>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</si>
  <si>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</si>
  <si>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</si>
  <si>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</si>
  <si>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</si>
  <si>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</si>
  <si>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</si>
  <si>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</si>
  <si>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</si>
  <si>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</si>
  <si>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</si>
  <si>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</si>
  <si>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</si>
  <si>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</si>
  <si>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</si>
  <si>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</si>
  <si>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</si>
  <si>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</si>
  <si>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</si>
  <si>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</si>
  <si>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</si>
  <si>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</si>
  <si>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</si>
  <si>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</si>
  <si>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</si>
  <si>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</si>
  <si>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</si>
  <si>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</si>
  <si>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</si>
  <si>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</si>
  <si>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</si>
  <si>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</si>
  <si>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</si>
  <si>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</si>
  <si>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</si>
  <si>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</si>
  <si>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</si>
  <si>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</si>
  <si>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</si>
  <si>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</si>
  <si>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</si>
  <si>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</si>
  <si>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</si>
  <si>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</si>
  <si>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</si>
  <si>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</si>
  <si>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</si>
  <si>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</si>
  <si>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</si>
  <si>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</si>
  <si>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</si>
  <si>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</si>
  <si>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</si>
  <si>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</si>
  <si>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</si>
  <si>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</si>
  <si>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</si>
  <si>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</si>
  <si>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</si>
  <si>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</si>
  <si>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</si>
  <si>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</si>
  <si>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</si>
  <si>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</si>
  <si>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</si>
  <si>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</si>
  <si>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</si>
  <si>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</si>
  <si>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</si>
  <si>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</si>
  <si>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</si>
  <si>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</si>
  <si>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</si>
  <si>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</si>
  <si>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</si>
  <si>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</si>
  <si>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</si>
  <si>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</si>
  <si>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</si>
  <si>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</si>
  <si>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</si>
  <si>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</si>
  <si>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</si>
  <si>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</si>
  <si>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</si>
  <si>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</si>
  <si>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</si>
  <si>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</si>
  <si>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</si>
  <si>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</si>
  <si>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</si>
  <si>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</si>
  <si>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</si>
  <si>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</si>
  <si>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</si>
  <si>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</si>
  <si>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</si>
  <si>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</si>
  <si>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</si>
  <si>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</si>
  <si>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</si>
  <si>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</si>
  <si>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</si>
  <si>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</si>
  <si>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</si>
  <si>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</si>
  <si>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</si>
  <si>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</si>
  <si>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</si>
  <si>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</si>
  <si>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</si>
  <si>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</si>
  <si>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</si>
  <si>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</si>
  <si>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</si>
  <si>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</si>
  <si>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</si>
  <si>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</si>
  <si>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</si>
  <si>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</si>
  <si>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</si>
  <si>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</si>
  <si>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</si>
  <si>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</si>
  <si>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</si>
  <si>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</si>
  <si>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</si>
  <si>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</si>
  <si>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</si>
  <si>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</si>
  <si>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</si>
  <si>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</si>
  <si>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</si>
  <si>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</si>
  <si>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</si>
  <si>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</si>
  <si>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</si>
  <si>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</si>
  <si>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</si>
  <si>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</si>
  <si>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</si>
  <si>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</si>
  <si>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</si>
  <si>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</si>
  <si>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</si>
  <si>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</si>
  <si>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</si>
  <si>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</si>
  <si>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</si>
  <si>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</si>
  <si>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</si>
  <si>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</si>
  <si>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</si>
  <si>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</si>
  <si>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</si>
  <si>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</si>
  <si>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</si>
  <si>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</si>
  <si>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</si>
  <si>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</si>
  <si>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</si>
  <si>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</si>
  <si>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</si>
  <si>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</si>
  <si>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</si>
  <si>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</si>
  <si>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</si>
  <si>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</si>
  <si>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</si>
  <si>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</si>
  <si>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</si>
  <si>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</si>
  <si>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</si>
  <si>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</si>
  <si>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</si>
  <si>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</si>
  <si>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</si>
  <si>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</si>
  <si>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</si>
  <si>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</si>
  <si>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</si>
  <si>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</si>
  <si>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</si>
  <si>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</si>
  <si>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</si>
  <si>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</si>
  <si>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</si>
  <si>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</si>
  <si>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</si>
  <si>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</si>
  <si>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</si>
  <si>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</si>
  <si>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</si>
  <si>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</si>
  <si>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</si>
  <si>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</si>
  <si>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</si>
  <si>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</si>
  <si>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</si>
  <si>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</si>
  <si>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</si>
  <si>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</si>
  <si>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</si>
  <si>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</si>
  <si>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</si>
  <si>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</si>
  <si>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</si>
  <si>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</si>
  <si>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</si>
  <si>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</si>
  <si>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</si>
  <si>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</si>
  <si>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</si>
  <si>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</si>
  <si>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</si>
  <si>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</si>
  <si>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</si>
  <si>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</si>
  <si>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</si>
  <si>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</si>
  <si>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</si>
  <si>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</si>
  <si>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</si>
  <si>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</si>
  <si>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</si>
  <si>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</si>
  <si>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</si>
  <si>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</si>
  <si>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</si>
  <si>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</si>
  <si>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</si>
  <si>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</si>
  <si>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</si>
  <si>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</si>
  <si>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</si>
  <si>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</si>
  <si>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</si>
  <si>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</si>
  <si>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</si>
  <si>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</si>
  <si>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</si>
  <si>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</si>
  <si>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</si>
  <si>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</si>
  <si>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</si>
  <si>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</si>
  <si>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</si>
  <si>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</si>
  <si>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</si>
  <si>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</si>
  <si>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</si>
  <si>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</si>
  <si>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</si>
  <si>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</si>
  <si>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</si>
  <si>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</si>
  <si>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</si>
  <si>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</si>
  <si>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</si>
  <si>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</si>
  <si>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</si>
  <si>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</si>
  <si>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</si>
  <si>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</si>
  <si>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</si>
  <si>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</si>
  <si>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</si>
  <si>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</si>
  <si>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</si>
  <si>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</si>
  <si>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</si>
  <si>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</si>
  <si>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</si>
  <si>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</si>
  <si>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</si>
  <si>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</si>
  <si>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</si>
  <si>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</si>
  <si>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</si>
  <si>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</si>
  <si>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</si>
  <si>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</si>
  <si>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</si>
  <si>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</si>
  <si>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</si>
  <si>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</si>
  <si>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</si>
  <si>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</si>
  <si>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</si>
  <si>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</si>
  <si>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</si>
  <si>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</si>
  <si>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</si>
  <si>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</si>
  <si>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</si>
  <si>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</si>
  <si>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</si>
  <si>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</si>
  <si>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</si>
  <si>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</si>
  <si>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</si>
  <si>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</si>
  <si>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</si>
  <si>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</si>
  <si>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</si>
  <si>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</si>
  <si>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</si>
  <si>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</si>
  <si>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</si>
  <si>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</si>
  <si>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</si>
  <si>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</si>
  <si>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</si>
  <si>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</si>
  <si>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</si>
  <si>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</si>
  <si>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</si>
  <si>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</si>
  <si>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</si>
  <si>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</si>
  <si>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</si>
  <si>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</si>
  <si>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</si>
  <si>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</si>
  <si>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</si>
  <si>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</si>
  <si>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</si>
  <si>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</si>
  <si>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</si>
  <si>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</si>
  <si>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</si>
  <si>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</si>
  <si>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</si>
  <si>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</si>
  <si>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</si>
  <si>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</si>
  <si>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</si>
  <si>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</si>
  <si>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</si>
  <si>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</si>
  <si>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</si>
  <si>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</si>
  <si>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</si>
  <si>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</si>
  <si>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</si>
  <si>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</si>
  <si>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</si>
  <si>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</si>
  <si>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</si>
  <si>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</si>
  <si>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</si>
  <si>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</si>
  <si>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</si>
  <si>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</si>
  <si>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</si>
  <si>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</si>
  <si>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</si>
  <si>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</si>
  <si>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</si>
  <si>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</si>
  <si>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</si>
  <si>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</si>
  <si>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</si>
  <si>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</si>
  <si>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</si>
  <si>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</si>
  <si>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</si>
  <si>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</si>
  <si>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</si>
  <si>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</si>
  <si>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</si>
  <si>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</si>
  <si>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</si>
  <si>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</si>
  <si>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</si>
  <si>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</si>
  <si>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</si>
  <si>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</si>
  <si>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</si>
  <si>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</si>
  <si>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</si>
  <si>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</si>
  <si>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</si>
  <si>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</si>
  <si>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</si>
  <si>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</si>
  <si>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</si>
  <si>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</si>
  <si>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</si>
  <si>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</si>
  <si>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</si>
  <si>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</si>
  <si>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</si>
  <si>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</si>
  <si>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</si>
  <si>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</si>
  <si>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</si>
  <si>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</si>
  <si>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</si>
  <si>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</si>
  <si>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</si>
  <si>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</si>
  <si>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</si>
  <si>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</si>
  <si>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</si>
  <si>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</si>
  <si>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</si>
  <si>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</si>
  <si>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</si>
  <si>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</si>
  <si>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</si>
  <si>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</si>
  <si>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</si>
  <si>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</si>
  <si>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</si>
  <si>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</si>
  <si>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</si>
  <si>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</si>
  <si>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</si>
  <si>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</si>
  <si>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</si>
  <si>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</si>
  <si>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</si>
  <si>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</si>
  <si>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</si>
  <si>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</si>
  <si>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</si>
  <si>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</si>
  <si>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</si>
  <si>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</si>
  <si>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</si>
  <si>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</si>
  <si>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</si>
  <si>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</si>
  <si>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</si>
  <si>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</si>
  <si>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</si>
  <si>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</si>
  <si>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</si>
  <si>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</si>
  <si>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</si>
  <si>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</si>
  <si>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</si>
  <si>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</si>
  <si>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</si>
  <si>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</si>
  <si>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</si>
  <si>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</si>
  <si>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</si>
  <si>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</si>
  <si>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</si>
  <si>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</si>
  <si>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</si>
  <si>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</si>
  <si>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</si>
  <si>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</si>
  <si>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</si>
  <si>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</si>
  <si>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</si>
  <si>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</si>
  <si>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</si>
  <si>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</si>
  <si>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</si>
  <si>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</si>
  <si>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</si>
  <si>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</si>
  <si>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</si>
  <si>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</si>
  <si>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</si>
  <si>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</si>
  <si>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</si>
  <si>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</si>
  <si>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</si>
  <si>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</si>
  <si>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</si>
  <si>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</si>
  <si>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</si>
  <si>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</si>
  <si>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</si>
  <si>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</si>
  <si>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</si>
  <si>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</si>
  <si>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</si>
  <si>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</si>
  <si>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</si>
  <si>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</si>
  <si>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</si>
  <si>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</si>
  <si>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</si>
  <si>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</si>
  <si>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</si>
  <si>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</si>
  <si>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</si>
  <si>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</si>
  <si>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</si>
  <si>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</si>
  <si>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</si>
  <si>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</si>
  <si>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</si>
  <si>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</si>
  <si>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</si>
  <si>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</si>
  <si>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</si>
  <si>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</si>
  <si>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</si>
  <si>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</si>
  <si>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</si>
  <si>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</si>
  <si>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</si>
  <si>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</si>
  <si>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</si>
  <si>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</si>
  <si>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</si>
  <si>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</si>
  <si>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</si>
  <si>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</si>
  <si>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</si>
  <si>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</si>
  <si>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</si>
  <si>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</si>
  <si>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</si>
  <si>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</si>
  <si>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</si>
  <si>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</si>
  <si>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</si>
  <si>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</si>
  <si>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</si>
  <si>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</si>
  <si>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</si>
  <si>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</si>
  <si>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</si>
  <si>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</si>
  <si>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</si>
  <si>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</si>
  <si>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</si>
  <si>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</si>
  <si>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</si>
  <si>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</si>
  <si>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</si>
  <si>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</si>
  <si>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</si>
  <si>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</si>
  <si>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</si>
  <si>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</si>
  <si>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</si>
  <si>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</si>
  <si>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</si>
  <si>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</si>
  <si>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</si>
  <si>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</si>
  <si>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</si>
  <si>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</si>
  <si>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</si>
  <si>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</si>
  <si>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</si>
  <si>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</si>
  <si>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</si>
  <si>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</si>
  <si>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</si>
  <si>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</si>
  <si>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</si>
  <si>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</si>
  <si>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</si>
  <si>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</si>
  <si>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</si>
  <si>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</si>
  <si>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</si>
  <si>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</si>
  <si>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</si>
  <si>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</si>
  <si>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</si>
  <si>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</si>
  <si>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</si>
  <si>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</si>
  <si>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</si>
  <si>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</si>
  <si>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</si>
  <si>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</si>
  <si>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</si>
  <si>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</si>
  <si>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</si>
  <si>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</si>
  <si>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</si>
  <si>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</si>
  <si>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</si>
  <si>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</si>
  <si>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</si>
  <si>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</si>
  <si>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</si>
  <si>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</si>
  <si>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</si>
  <si>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</si>
  <si>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</si>
  <si>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</si>
  <si>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</si>
  <si>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</si>
  <si>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</si>
  <si>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</si>
  <si>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</si>
  <si>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</si>
  <si>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</si>
  <si>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</si>
  <si>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</si>
  <si>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</si>
  <si>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</si>
  <si>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</si>
  <si>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</si>
  <si>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</si>
  <si>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</si>
  <si>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</si>
  <si>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</si>
  <si>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</si>
  <si>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</si>
  <si>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</si>
  <si>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</si>
  <si>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</si>
  <si>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</si>
  <si>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</si>
  <si>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</si>
  <si>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</si>
  <si>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</si>
  <si>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</si>
  <si>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</si>
  <si>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</si>
  <si>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</si>
  <si>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</si>
  <si>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</si>
  <si>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</si>
  <si>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</si>
  <si>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</si>
  <si>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</si>
  <si>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</si>
  <si>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</si>
  <si>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</si>
  <si>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</si>
  <si>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</si>
  <si>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</si>
  <si>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</si>
  <si>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</si>
  <si>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</si>
  <si>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</si>
  <si>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</si>
  <si>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</si>
  <si>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</si>
  <si>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</si>
  <si>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</si>
  <si>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</si>
  <si>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</si>
  <si>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</si>
  <si>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</si>
  <si>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</si>
  <si>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</si>
  <si>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</si>
  <si>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</si>
  <si>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</si>
  <si>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</si>
  <si>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</si>
  <si>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</si>
  <si>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</si>
  <si>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</si>
  <si>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</si>
  <si>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</si>
  <si>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</si>
  <si>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</si>
  <si>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</si>
  <si>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</si>
  <si>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</si>
  <si>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</si>
  <si>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</si>
  <si>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</si>
  <si>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</si>
  <si>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</si>
  <si>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</si>
  <si>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</si>
  <si>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</si>
  <si>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</si>
  <si>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</si>
  <si>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</si>
  <si>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</si>
  <si>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</si>
  <si>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</si>
  <si>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</si>
  <si>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</si>
  <si>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</si>
  <si>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</si>
  <si>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</si>
  <si>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</si>
  <si>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</si>
  <si>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</si>
  <si>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</si>
  <si>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</si>
  <si>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</si>
  <si>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</si>
  <si>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</si>
  <si>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</si>
  <si>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</si>
  <si>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</si>
  <si>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</si>
  <si>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</si>
  <si>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</si>
  <si>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</si>
  <si>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</si>
  <si>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</si>
  <si>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</si>
  <si>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</si>
  <si>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</si>
  <si>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</si>
  <si>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</si>
  <si>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</si>
  <si>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</si>
  <si>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</si>
  <si>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</si>
  <si>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</si>
  <si>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</si>
  <si>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</si>
  <si>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</si>
  <si>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</si>
  <si>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</si>
  <si>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</si>
  <si>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</si>
  <si>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</si>
  <si>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</si>
  <si>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</si>
  <si>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</si>
  <si>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</si>
  <si>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</si>
  <si>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</si>
  <si>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</si>
  <si>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</si>
  <si>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</si>
  <si>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</si>
  <si>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</si>
  <si>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</si>
  <si>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</si>
  <si>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</si>
  <si>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</si>
  <si>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</si>
  <si>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</si>
  <si>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</si>
  <si>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</si>
  <si>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</si>
  <si>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</si>
  <si>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</si>
  <si>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</si>
  <si>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</si>
  <si>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</si>
  <si>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</si>
  <si>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</si>
  <si>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</si>
  <si>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</si>
  <si>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</si>
  <si>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</si>
  <si>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</si>
  <si>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</si>
  <si>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</si>
  <si>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</si>
  <si>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</si>
  <si>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</si>
  <si>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</si>
  <si>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</si>
  <si>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</si>
  <si>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</si>
  <si>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</si>
  <si>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</si>
  <si>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</si>
  <si>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</si>
  <si>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</si>
  <si>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</si>
  <si>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</si>
  <si>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</si>
  <si>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</si>
  <si>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</si>
  <si>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</si>
  <si>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</si>
  <si>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</si>
  <si>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</si>
  <si>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</si>
  <si>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</si>
  <si>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</si>
  <si>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</si>
  <si>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</si>
  <si>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</si>
  <si>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</si>
  <si>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</si>
  <si>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</si>
  <si>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</si>
  <si>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</si>
  <si>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</si>
  <si>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</si>
  <si>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</si>
  <si>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</si>
  <si>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</si>
  <si>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</si>
  <si>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</si>
  <si>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</si>
  <si>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</si>
  <si>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</si>
  <si>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</si>
  <si>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</si>
  <si>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</si>
  <si>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</si>
  <si>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</si>
  <si>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</si>
  <si>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</si>
  <si>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</si>
  <si>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</si>
  <si>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</si>
  <si>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</si>
  <si>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</si>
  <si>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</si>
  <si>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</si>
  <si>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</si>
  <si>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</si>
  <si>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</si>
  <si>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</si>
  <si>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</si>
  <si>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</si>
  <si>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</si>
  <si>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</si>
  <si>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</si>
  <si>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</si>
  <si>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</si>
  <si>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</si>
  <si>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</si>
  <si>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</si>
  <si>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</si>
  <si>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</si>
  <si>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</si>
  <si>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</si>
  <si>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</si>
  <si>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</si>
  <si>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</si>
  <si>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</si>
  <si>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</si>
  <si>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</si>
  <si>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</si>
  <si>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</si>
  <si>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</si>
  <si>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</si>
  <si>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</si>
  <si>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</si>
  <si>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</si>
  <si>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</si>
  <si>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</si>
  <si>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</si>
  <si>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</si>
  <si>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</si>
  <si>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</si>
  <si>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</si>
  <si>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</si>
  <si>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</si>
  <si>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</si>
  <si>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</si>
  <si>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</si>
  <si>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</si>
  <si>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</si>
  <si>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</si>
  <si>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</si>
  <si>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</si>
  <si>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</si>
  <si>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</si>
  <si>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</si>
  <si>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</si>
  <si>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</si>
  <si>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</si>
  <si>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</si>
  <si>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</si>
  <si>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</si>
  <si>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</si>
  <si>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</si>
  <si>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</si>
  <si>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</si>
  <si>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</si>
  <si>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</si>
  <si>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</si>
  <si>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</si>
  <si>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</si>
  <si>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</si>
  <si>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</si>
  <si>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</si>
  <si>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</si>
  <si>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</si>
  <si>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</si>
  <si>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</si>
  <si>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</si>
  <si>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</si>
  <si>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</si>
  <si>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</si>
  <si>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</si>
  <si>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</si>
  <si>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</si>
  <si>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</si>
  <si>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</si>
  <si>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</si>
  <si>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</si>
  <si>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</si>
  <si>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</si>
  <si>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</si>
  <si>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</si>
  <si>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</si>
  <si>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</si>
  <si>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</si>
  <si>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</si>
  <si>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</si>
  <si>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</si>
  <si>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</si>
  <si>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</si>
  <si>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</si>
  <si>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</si>
  <si>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</si>
  <si>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</si>
  <si>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</si>
  <si>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</si>
  <si>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</si>
  <si>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</si>
  <si>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</si>
  <si>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</si>
  <si>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</si>
  <si>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</si>
  <si>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</si>
  <si>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</si>
  <si>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</si>
  <si>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</si>
  <si>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</si>
  <si>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</si>
  <si>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</si>
  <si>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</si>
  <si>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</si>
  <si>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</si>
  <si>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</si>
  <si>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</si>
  <si>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</si>
  <si>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</si>
  <si>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</si>
  <si>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</si>
  <si>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</si>
  <si>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</si>
  <si>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</si>
  <si>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</si>
  <si>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</si>
  <si>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</si>
  <si>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</si>
  <si>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</si>
  <si>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</si>
  <si>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</si>
  <si>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</si>
  <si>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</si>
  <si>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</si>
  <si>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</si>
  <si>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</si>
  <si>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</si>
  <si>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</si>
  <si>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</si>
  <si>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</si>
  <si>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</si>
  <si>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</si>
  <si>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</si>
  <si>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</si>
  <si>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</si>
  <si>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</si>
  <si>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</si>
  <si>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</si>
  <si>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</si>
  <si>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</si>
  <si>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</si>
  <si>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</si>
  <si>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</si>
  <si>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</si>
  <si>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</si>
  <si>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</si>
  <si>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</si>
  <si>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</si>
  <si>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</si>
  <si>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</si>
  <si>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</si>
  <si>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</si>
  <si>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</si>
  <si>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</si>
  <si>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</si>
  <si>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</si>
  <si>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</si>
  <si>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</si>
  <si>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</si>
  <si>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</si>
  <si>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</si>
  <si>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</si>
  <si>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</si>
  <si>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</si>
  <si>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</si>
  <si>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</si>
  <si>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</si>
  <si>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</si>
  <si>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</si>
  <si>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</si>
  <si>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</si>
  <si>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</si>
  <si>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</si>
  <si>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</si>
  <si>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</si>
  <si>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</si>
  <si>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</si>
  <si>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</si>
  <si>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</si>
  <si>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</si>
  <si>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</si>
  <si>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</si>
  <si>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</si>
  <si>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</si>
  <si>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</si>
  <si>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</si>
  <si>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</si>
  <si>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</si>
  <si>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</si>
  <si>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</si>
  <si>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</si>
  <si>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</si>
  <si>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</si>
  <si>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</si>
  <si>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</si>
  <si>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</si>
  <si>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</si>
  <si>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</si>
  <si>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</si>
  <si>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</si>
  <si>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</si>
  <si>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</si>
  <si>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</si>
  <si>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</si>
  <si>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</si>
  <si>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</si>
  <si>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</si>
  <si>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</si>
  <si>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</si>
  <si>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</si>
  <si>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</si>
  <si>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</si>
  <si>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</si>
  <si>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</si>
  <si>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</si>
  <si>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</si>
  <si>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</si>
  <si>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</si>
  <si>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</si>
  <si>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</si>
  <si>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</si>
  <si>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</si>
  <si>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</si>
  <si>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</si>
  <si>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</si>
  <si>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</si>
  <si>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</si>
  <si>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</si>
  <si>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</si>
  <si>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</si>
  <si>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</si>
  <si>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</si>
  <si>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</si>
  <si>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</si>
  <si>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</si>
  <si>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</si>
  <si>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</si>
  <si>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</si>
  <si>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</si>
  <si>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</si>
  <si>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</si>
  <si>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</si>
  <si>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</si>
  <si>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</si>
  <si>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</si>
  <si>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</si>
  <si>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</si>
  <si>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</si>
  <si>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</si>
  <si>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</si>
  <si>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</si>
  <si>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</si>
  <si>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</si>
  <si>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</si>
  <si>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</si>
  <si>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</si>
  <si>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</si>
  <si>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</si>
  <si>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</si>
  <si>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</si>
  <si>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</si>
  <si>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</si>
  <si>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</si>
  <si>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</si>
  <si>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</si>
  <si>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</si>
  <si>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</si>
  <si>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</si>
  <si>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</si>
  <si>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</si>
  <si>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</si>
  <si>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</si>
  <si>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</si>
  <si>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</si>
  <si>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</si>
  <si>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</si>
  <si>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</si>
  <si>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</si>
  <si>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</si>
  <si>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</si>
  <si>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</si>
  <si>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</si>
  <si>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</si>
  <si>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</si>
  <si>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</si>
  <si>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</si>
  <si>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</si>
  <si>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</si>
  <si>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</si>
  <si>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</si>
  <si>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</si>
  <si>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</si>
  <si>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</si>
  <si>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</si>
  <si>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</si>
  <si>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</si>
  <si>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</si>
  <si>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</si>
  <si>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</si>
  <si>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</si>
  <si>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</si>
  <si>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</si>
  <si>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</si>
  <si>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</si>
  <si>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</si>
  <si>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</si>
  <si>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</si>
  <si>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</si>
  <si>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</si>
  <si>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</si>
  <si>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</si>
  <si>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</si>
  <si>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</si>
  <si>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</si>
  <si>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</si>
  <si>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</si>
  <si>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</si>
  <si>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</si>
  <si>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</si>
  <si>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</si>
  <si>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</si>
  <si>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</si>
  <si>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</si>
  <si>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</si>
  <si>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</si>
  <si>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</si>
  <si>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</si>
  <si>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</si>
  <si>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</si>
  <si>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</si>
  <si>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</si>
  <si>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</si>
  <si>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</si>
  <si>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</si>
  <si>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</si>
  <si>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</si>
  <si>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</si>
  <si>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</si>
  <si>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</si>
  <si>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</si>
  <si>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</si>
  <si>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</si>
  <si>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</si>
  <si>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</si>
  <si>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</si>
  <si>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</si>
  <si>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</si>
  <si>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</si>
  <si>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</si>
  <si>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</si>
  <si>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</si>
  <si>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</si>
  <si>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</si>
  <si>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</si>
  <si>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</si>
  <si>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</si>
  <si>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</si>
  <si>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</si>
  <si>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</si>
  <si>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</si>
  <si>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</si>
  <si>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</si>
  <si>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</si>
  <si>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</si>
  <si>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</si>
  <si>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</si>
  <si>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</si>
  <si>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</si>
  <si>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</si>
  <si>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</si>
  <si>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</si>
  <si>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</si>
  <si>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</si>
  <si>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</si>
  <si>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</si>
  <si>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</si>
  <si>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</si>
  <si>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</si>
  <si>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</si>
  <si>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</si>
  <si>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</si>
  <si>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</si>
  <si>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</si>
  <si>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</si>
  <si>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</si>
  <si>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</si>
  <si>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</si>
  <si>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</si>
  <si>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</si>
  <si>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</si>
  <si>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</si>
  <si>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</si>
  <si>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</si>
  <si>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</si>
  <si>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</si>
  <si>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</si>
  <si>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</si>
  <si>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</si>
  <si>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</si>
  <si>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</si>
  <si>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</si>
  <si>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</si>
  <si>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</si>
  <si>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</si>
  <si>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</si>
  <si>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</si>
  <si>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</si>
  <si>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</si>
  <si>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</si>
  <si>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</si>
  <si>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</si>
  <si>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</si>
  <si>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</si>
  <si>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</si>
  <si>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</si>
  <si>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</si>
  <si>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</si>
  <si>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</si>
  <si>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</si>
  <si>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</si>
  <si>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</si>
  <si>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</si>
  <si>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</si>
  <si>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</si>
  <si>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</si>
  <si>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</si>
  <si>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</si>
  <si>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</si>
  <si>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</si>
  <si>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</si>
  <si>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</si>
  <si>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</si>
  <si>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</si>
  <si>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</si>
  <si>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</si>
  <si>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</si>
  <si>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</si>
  <si>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</si>
  <si>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</si>
  <si>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</si>
  <si>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</si>
  <si>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</si>
  <si>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</si>
  <si>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</si>
  <si>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</si>
  <si>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</si>
  <si>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</si>
  <si>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</si>
  <si>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</si>
  <si>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</si>
  <si>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</si>
  <si>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</si>
  <si>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</si>
  <si>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</si>
  <si>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</si>
  <si>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</si>
  <si>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</si>
  <si>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</si>
  <si>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</si>
  <si>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</si>
  <si>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</si>
  <si>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</si>
  <si>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</si>
  <si>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</si>
  <si>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</si>
  <si>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</si>
  <si>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</si>
  <si>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</si>
  <si>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</si>
  <si>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</si>
  <si>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</si>
  <si>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</si>
  <si>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</si>
  <si>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</si>
  <si>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</si>
  <si>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</si>
  <si>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</si>
  <si>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</si>
  <si>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</si>
  <si>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</si>
  <si>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</si>
  <si>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</si>
  <si>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</si>
  <si>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</si>
  <si>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</si>
  <si>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</si>
  <si>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</si>
  <si>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</si>
  <si>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</si>
  <si>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</si>
  <si>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</si>
  <si>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</si>
  <si>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</si>
  <si>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</si>
  <si>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</si>
  <si>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</si>
  <si>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</si>
  <si>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</si>
  <si>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</si>
  <si>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</si>
  <si>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</si>
  <si>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</si>
  <si>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</si>
  <si>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</si>
  <si>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</si>
  <si>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</si>
  <si>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</si>
  <si>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</si>
  <si>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</si>
  <si>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</si>
  <si>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</si>
  <si>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</si>
  <si>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</si>
  <si>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</si>
  <si>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</si>
  <si>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</si>
  <si>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</si>
  <si>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</si>
  <si>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</si>
  <si>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</si>
  <si>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</si>
  <si>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</si>
  <si>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</si>
  <si>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</si>
  <si>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</si>
  <si>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</si>
  <si>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</si>
  <si>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</si>
  <si>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</si>
  <si>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</si>
  <si>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</si>
  <si>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</si>
  <si>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</si>
  <si>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</si>
  <si>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</si>
  <si>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</si>
  <si>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</si>
  <si>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</si>
  <si>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</si>
  <si>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</si>
  <si>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</si>
  <si>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</si>
  <si>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</si>
  <si>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</si>
  <si>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</si>
  <si>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</si>
  <si>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</si>
  <si>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</si>
  <si>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</si>
  <si>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</si>
  <si>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</si>
  <si>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</si>
  <si>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</si>
  <si>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</si>
  <si>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</si>
  <si>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</si>
  <si>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</si>
  <si>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</si>
  <si>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</si>
  <si>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</si>
  <si>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</si>
  <si>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</si>
  <si>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</si>
  <si>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</si>
  <si>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</si>
  <si>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</si>
  <si>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</si>
  <si>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</si>
  <si>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</si>
  <si>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</si>
  <si>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</si>
  <si>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</si>
  <si>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</si>
  <si>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</si>
  <si>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</si>
  <si>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</si>
  <si>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</si>
  <si>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</si>
  <si>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</si>
  <si>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</si>
  <si>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</si>
  <si>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</si>
  <si>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</si>
  <si>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</si>
  <si>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</si>
  <si>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</si>
  <si>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</si>
  <si>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</si>
  <si>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</si>
  <si>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</si>
  <si>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</si>
  <si>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</si>
  <si>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</si>
  <si>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</si>
  <si>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</si>
  <si>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</si>
  <si>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</si>
  <si>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</si>
  <si>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</si>
  <si>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</si>
  <si>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</si>
  <si>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</si>
  <si>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</si>
  <si>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</si>
  <si>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</si>
  <si>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</si>
  <si>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</si>
  <si>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</si>
  <si>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</si>
  <si>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</si>
  <si>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</si>
  <si>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</si>
  <si>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</si>
  <si>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</si>
  <si>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</si>
  <si>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</si>
  <si>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</si>
  <si>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</si>
  <si>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</si>
  <si>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</si>
  <si>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</si>
  <si>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</si>
  <si>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</si>
  <si>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</si>
  <si>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</si>
  <si>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</si>
  <si>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</si>
  <si>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</si>
  <si>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</si>
  <si>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</si>
  <si>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</si>
  <si>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</si>
  <si>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</si>
  <si>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</si>
  <si>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</si>
  <si>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</si>
  <si>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</si>
  <si>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</si>
  <si>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</si>
  <si>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</si>
  <si>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</si>
  <si>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</si>
  <si>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</si>
  <si>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</si>
  <si>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</si>
  <si>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</si>
  <si>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</si>
  <si>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</si>
  <si>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</si>
  <si>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</si>
  <si>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</si>
  <si>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</si>
  <si>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</si>
  <si>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</si>
  <si>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</si>
  <si>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</si>
  <si>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</si>
  <si>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</si>
  <si>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</si>
  <si>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</si>
  <si>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</si>
  <si>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</si>
  <si>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</si>
  <si>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</si>
  <si>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</si>
  <si>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</si>
  <si>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</si>
  <si>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</si>
  <si>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</si>
  <si>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</si>
  <si>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</si>
  <si>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</si>
  <si>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</si>
  <si>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</si>
  <si>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</si>
  <si>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</si>
  <si>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</si>
  <si>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</si>
  <si>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</si>
  <si>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</si>
  <si>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</si>
  <si>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</si>
  <si>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</si>
  <si>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</si>
  <si>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</si>
  <si>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</si>
  <si>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</si>
  <si>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</si>
  <si>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</si>
  <si>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</si>
  <si>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</si>
  <si>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</si>
  <si>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</si>
  <si>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</si>
  <si>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</si>
  <si>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</si>
  <si>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</si>
  <si>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</si>
  <si>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</si>
  <si>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</si>
  <si>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</si>
  <si>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</si>
  <si>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</si>
  <si>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</si>
  <si>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</si>
  <si>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</si>
  <si>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</si>
  <si>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</si>
  <si>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</si>
  <si>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</si>
  <si>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</si>
  <si>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</si>
  <si>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</si>
  <si>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</si>
  <si>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</si>
  <si>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</si>
  <si>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</si>
  <si>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</si>
  <si>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</si>
  <si>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</si>
  <si>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</si>
  <si>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</si>
  <si>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</si>
  <si>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</si>
  <si>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</si>
  <si>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</si>
  <si>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</si>
  <si>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</si>
  <si>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</si>
  <si>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</si>
  <si>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</si>
  <si>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</si>
  <si>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</si>
  <si>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</si>
  <si>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</si>
  <si>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</si>
  <si>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</si>
  <si>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</si>
  <si>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</si>
  <si>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</si>
  <si>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</si>
  <si>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</si>
  <si>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</si>
  <si>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</si>
  <si>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</si>
  <si>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</si>
  <si>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</si>
  <si>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</si>
  <si>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</si>
  <si>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</si>
  <si>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</si>
  <si>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</si>
  <si>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</si>
  <si>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</si>
  <si>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</si>
  <si>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</si>
  <si>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</si>
  <si>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</si>
  <si>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</si>
  <si>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</si>
  <si>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</si>
  <si>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</si>
  <si>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</si>
  <si>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</si>
  <si>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</si>
  <si>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</si>
  <si>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</si>
  <si>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</si>
  <si>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</si>
  <si>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</si>
  <si>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</si>
  <si>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</si>
  <si>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</si>
  <si>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</si>
  <si>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</si>
  <si>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</si>
  <si>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</si>
  <si>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</si>
  <si>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</si>
  <si>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</si>
  <si>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</si>
  <si>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</si>
  <si>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</si>
  <si>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</si>
  <si>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</si>
  <si>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</si>
  <si>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</si>
  <si>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</si>
  <si>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</si>
  <si>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</si>
  <si>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</si>
  <si>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</si>
  <si>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</si>
  <si>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</si>
  <si>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</si>
  <si>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</si>
  <si>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</si>
  <si>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</si>
  <si>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</si>
  <si>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</si>
  <si>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</si>
  <si>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</si>
  <si>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</si>
  <si>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</si>
  <si>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</si>
  <si>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</si>
  <si>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</si>
  <si>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</si>
  <si>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</si>
  <si>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</si>
  <si>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</si>
  <si>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</si>
  <si>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</si>
  <si>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</si>
  <si>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</si>
  <si>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</si>
  <si>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</si>
  <si>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</si>
  <si>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</si>
  <si>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</si>
  <si>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</si>
  <si>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</si>
  <si>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</si>
  <si>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</si>
  <si>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</si>
  <si>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</si>
  <si>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</si>
  <si>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</si>
  <si>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</si>
  <si>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</si>
  <si>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</si>
  <si>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</si>
  <si>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</si>
  <si>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</si>
  <si>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</si>
  <si>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</si>
  <si>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</si>
  <si>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</si>
  <si>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</si>
  <si>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</si>
  <si>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</si>
  <si>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</si>
  <si>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</si>
  <si>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</si>
  <si>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</si>
  <si>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</si>
  <si>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</si>
  <si>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</si>
  <si>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</si>
  <si>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</si>
  <si>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</si>
  <si>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</si>
  <si>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</si>
  <si>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</si>
  <si>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</si>
  <si>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</si>
  <si>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</si>
  <si>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</si>
  <si>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</si>
  <si>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</si>
  <si>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</si>
  <si>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</si>
  <si>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</si>
  <si>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</si>
  <si>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</si>
  <si>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</si>
  <si>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</si>
  <si>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</si>
  <si>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</si>
  <si>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</si>
  <si>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</si>
  <si>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</si>
  <si>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</si>
  <si>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</si>
  <si>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</si>
  <si>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</si>
  <si>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</si>
  <si>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</si>
  <si>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</si>
  <si>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</si>
  <si>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</si>
  <si>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</si>
  <si>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</si>
  <si>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</si>
  <si>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</si>
  <si>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</si>
  <si>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</si>
  <si>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</si>
  <si>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</si>
  <si>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</si>
  <si>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</si>
  <si>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</si>
  <si>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</si>
  <si>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</si>
  <si>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</si>
  <si>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</si>
  <si>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</si>
  <si>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</si>
  <si>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</si>
  <si>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</si>
  <si>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</si>
  <si>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</si>
  <si>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</si>
  <si>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</si>
  <si>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</si>
  <si>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</si>
  <si>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</si>
  <si>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</si>
  <si>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</si>
  <si>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</si>
  <si>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</si>
  <si>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</si>
  <si>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</si>
  <si>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</si>
  <si>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</si>
  <si>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</si>
  <si>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</si>
  <si>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</si>
  <si>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</si>
  <si>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</si>
  <si>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</si>
  <si>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</si>
  <si>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</si>
  <si>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</si>
  <si>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</si>
  <si>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</si>
  <si>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</si>
  <si>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</si>
  <si>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</si>
  <si>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</si>
  <si>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</si>
  <si>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</si>
  <si>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</si>
  <si>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</si>
  <si>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</si>
  <si>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</si>
  <si>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</si>
  <si>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</si>
  <si>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</si>
  <si>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</si>
  <si>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</si>
  <si>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</si>
  <si>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</si>
  <si>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</si>
  <si>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</si>
  <si>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</si>
  <si>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</si>
  <si>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</si>
  <si>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</si>
  <si>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</si>
  <si>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</si>
  <si>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</si>
  <si>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</si>
  <si>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</si>
  <si>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</si>
  <si>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</si>
  <si>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</si>
  <si>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</si>
  <si>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</si>
  <si>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</si>
  <si>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</si>
  <si>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</si>
  <si>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</si>
  <si>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</si>
  <si>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</si>
  <si>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</si>
  <si>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</si>
  <si>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</si>
  <si>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</si>
  <si>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</si>
  <si>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</si>
  <si>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</si>
  <si>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</si>
  <si>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</si>
  <si>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</si>
  <si>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</si>
  <si>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</si>
  <si>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</si>
  <si>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</si>
  <si>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</si>
  <si>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</si>
  <si>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</si>
  <si>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</si>
  <si>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</si>
  <si>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</si>
  <si>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</si>
  <si>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</si>
  <si>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</si>
  <si>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</si>
  <si>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</si>
  <si>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</si>
  <si>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</si>
  <si>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</si>
  <si>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</si>
  <si>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</si>
  <si>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</si>
  <si>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</si>
  <si>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</si>
  <si>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</si>
  <si>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</si>
  <si>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</si>
  <si>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</si>
  <si>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</si>
  <si>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</si>
  <si>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</si>
  <si>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</si>
  <si>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</si>
  <si>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</si>
  <si>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</si>
  <si>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</si>
  <si>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</si>
  <si>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</si>
  <si>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</si>
  <si>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</si>
  <si>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</si>
  <si>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</si>
  <si>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</si>
  <si>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</si>
  <si>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</si>
  <si>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</si>
  <si>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</si>
  <si>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</si>
  <si>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</si>
  <si>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</si>
  <si>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</si>
  <si>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</si>
  <si>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</si>
  <si>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</si>
  <si>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</si>
  <si>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</si>
  <si>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</si>
  <si>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</si>
  <si>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</si>
  <si>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</si>
  <si>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</si>
  <si>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</si>
  <si>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</si>
  <si>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</si>
  <si>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</si>
  <si>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</si>
  <si>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</si>
  <si>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</si>
  <si>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</si>
  <si>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</si>
  <si>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</si>
  <si>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</si>
  <si>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</si>
  <si>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</si>
  <si>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</si>
  <si>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</si>
  <si>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</si>
  <si>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</si>
  <si>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</si>
  <si>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</si>
  <si>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</si>
  <si>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</si>
  <si>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</si>
  <si>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</si>
  <si>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</si>
  <si>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</si>
  <si>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</si>
  <si>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</si>
  <si>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</si>
  <si>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</si>
  <si>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</si>
  <si>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</si>
  <si>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</si>
  <si>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</si>
  <si>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</si>
  <si>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</si>
  <si>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</si>
  <si>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</si>
  <si>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</si>
  <si>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</si>
  <si>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</si>
  <si>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</si>
  <si>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</si>
  <si>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</si>
  <si>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</si>
  <si>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</si>
  <si>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</si>
  <si>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</si>
  <si>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</si>
  <si>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</si>
  <si>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</si>
  <si>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</si>
  <si>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</si>
  <si>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</si>
  <si>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</si>
  <si>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</si>
  <si>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</si>
  <si>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</si>
  <si>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</si>
  <si>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</si>
  <si>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</si>
  <si>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</si>
  <si>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</si>
  <si>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</si>
  <si>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</si>
  <si>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</si>
  <si>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</si>
  <si>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</si>
  <si>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</si>
  <si>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</si>
  <si>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</si>
  <si>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</si>
  <si>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</si>
  <si>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</si>
  <si>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</si>
  <si>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</si>
  <si>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</si>
  <si>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</si>
  <si>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</si>
  <si>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</si>
  <si>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</si>
  <si>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</si>
  <si>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</si>
  <si>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</si>
  <si>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</si>
  <si>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</si>
  <si>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</si>
  <si>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</si>
  <si>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</si>
  <si>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</si>
  <si>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</si>
  <si>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</si>
  <si>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</si>
  <si>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</si>
  <si>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</si>
  <si>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</si>
  <si>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</si>
  <si>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</si>
  <si>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</si>
  <si>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</si>
  <si>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</si>
  <si>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</si>
  <si>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</si>
  <si>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</si>
  <si>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</si>
  <si>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</si>
  <si>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</si>
  <si>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</si>
  <si>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</si>
  <si>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</si>
  <si>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</si>
  <si>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</si>
  <si>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</si>
  <si>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</si>
  <si>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</si>
  <si>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</si>
  <si>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</si>
  <si>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</si>
  <si>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</si>
  <si>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</si>
  <si>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</si>
  <si>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</si>
  <si>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</si>
  <si>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</si>
  <si>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</si>
  <si>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</si>
  <si>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</si>
  <si>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</si>
  <si>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</si>
  <si>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</si>
  <si>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</si>
  <si>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</si>
  <si>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</si>
  <si>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</si>
  <si>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</si>
  <si>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</si>
  <si>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</si>
  <si>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</si>
  <si>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</si>
  <si>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</si>
  <si>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</si>
  <si>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</si>
  <si>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</si>
  <si>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</si>
  <si>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</si>
  <si>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</si>
  <si>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</si>
  <si>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</si>
  <si>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</si>
  <si>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</si>
  <si>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</si>
  <si>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</si>
  <si>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</si>
  <si>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</si>
  <si>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</si>
  <si>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</si>
  <si>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</si>
  <si>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</si>
  <si>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</si>
  <si>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</si>
  <si>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</si>
  <si>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</si>
  <si>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</si>
  <si>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</si>
  <si>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</si>
  <si>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</si>
  <si>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</si>
  <si>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</si>
  <si>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</si>
  <si>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</si>
  <si>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</si>
  <si>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</si>
  <si>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</si>
  <si>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</si>
  <si>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</si>
  <si>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</si>
  <si>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</si>
  <si>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</si>
  <si>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</si>
  <si>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</si>
  <si>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</si>
  <si>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</si>
  <si>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</si>
  <si>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</si>
  <si>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</si>
  <si>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</si>
  <si>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</si>
  <si>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</si>
  <si>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</si>
  <si>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</si>
  <si>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</si>
  <si>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</si>
  <si>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</si>
  <si>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</si>
  <si>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</si>
  <si>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</si>
  <si>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</si>
  <si>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</si>
  <si>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</si>
  <si>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</si>
  <si>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</si>
  <si>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</si>
  <si>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</si>
  <si>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</si>
  <si>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</si>
  <si>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</si>
  <si>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</si>
  <si>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</si>
  <si>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</si>
  <si>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</si>
  <si>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</si>
  <si>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</si>
  <si>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</si>
  <si>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</si>
  <si>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</si>
  <si>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</si>
  <si>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</si>
  <si>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</si>
  <si>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</si>
  <si>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</si>
  <si>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</si>
  <si>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</si>
  <si>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</si>
  <si>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</si>
  <si>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</si>
  <si>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</si>
  <si>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</si>
  <si>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</si>
  <si>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</si>
  <si>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</si>
  <si>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</si>
  <si>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</si>
  <si>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</si>
  <si>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</si>
  <si>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</si>
  <si>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</si>
  <si>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</si>
  <si>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</si>
  <si>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</si>
  <si>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</si>
  <si>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</si>
  <si>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</si>
  <si>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</si>
  <si>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</si>
  <si>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</si>
  <si>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</si>
  <si>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</si>
  <si>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</si>
  <si>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</si>
  <si>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</si>
  <si>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</si>
  <si>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</si>
  <si>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</si>
  <si>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</si>
  <si>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</si>
  <si>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</si>
  <si>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</si>
  <si>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</si>
  <si>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</si>
  <si>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</si>
  <si>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</si>
  <si>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</si>
  <si>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</si>
  <si>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</si>
  <si>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</si>
  <si>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</si>
  <si>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</si>
  <si>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</si>
  <si>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</si>
  <si>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</si>
  <si>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</si>
  <si>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</si>
  <si>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</si>
  <si>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</si>
  <si>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</si>
  <si>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</si>
  <si>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</si>
  <si>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</si>
  <si>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</si>
  <si>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</si>
  <si>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</si>
  <si>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</si>
  <si>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</si>
  <si>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</si>
  <si>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</si>
  <si>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</si>
  <si>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</si>
  <si>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</si>
  <si>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</si>
  <si>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</si>
  <si>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</si>
  <si>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</si>
  <si>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</si>
  <si>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</si>
  <si>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</si>
  <si>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</si>
  <si>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</si>
  <si>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</si>
  <si>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</si>
  <si>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</si>
  <si>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</si>
  <si>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</si>
  <si>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</si>
  <si>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</si>
  <si>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</si>
  <si>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</si>
  <si>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</si>
  <si>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</si>
  <si>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</si>
  <si>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</si>
  <si>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</si>
  <si>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</si>
  <si>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</si>
  <si>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</si>
  <si>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</si>
  <si>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</si>
  <si>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</si>
  <si>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</si>
  <si>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</si>
  <si>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</si>
  <si>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</si>
  <si>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</si>
  <si>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</si>
  <si>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</si>
  <si>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</si>
  <si>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</si>
  <si>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</si>
  <si>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</si>
  <si>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</si>
  <si>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</si>
  <si>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</si>
  <si>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</si>
  <si>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</si>
  <si>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</si>
  <si>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</si>
  <si>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</si>
  <si>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</si>
  <si>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</si>
  <si>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</si>
  <si>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</si>
  <si>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</si>
  <si>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</si>
  <si>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</si>
  <si>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</si>
  <si>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</si>
  <si>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</si>
  <si>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</si>
  <si>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</si>
  <si>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</si>
  <si>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</si>
  <si>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</si>
  <si>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</si>
  <si>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</si>
  <si>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</si>
  <si>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</si>
  <si>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</si>
  <si>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</si>
  <si>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</si>
  <si>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</si>
  <si>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</si>
  <si>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</si>
  <si>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</si>
  <si>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</si>
  <si>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</si>
  <si>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</si>
  <si>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</si>
  <si>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</si>
  <si>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</si>
  <si>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</si>
  <si>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</si>
  <si>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</si>
  <si>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</si>
  <si>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</si>
  <si>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</si>
  <si>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</si>
  <si>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</si>
  <si>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</si>
  <si>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</si>
  <si>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</si>
  <si>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</si>
  <si>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</si>
  <si>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</si>
  <si>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</si>
  <si>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</si>
  <si>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</si>
  <si>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</si>
  <si>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</si>
  <si>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</si>
  <si>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</si>
  <si>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</si>
  <si>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</si>
  <si>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</si>
  <si>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</si>
  <si>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</si>
  <si>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</si>
  <si>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</si>
  <si>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</si>
  <si>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</si>
  <si>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</si>
  <si>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</si>
  <si>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</si>
  <si>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</si>
  <si>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</si>
  <si>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</si>
  <si>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</si>
  <si>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</si>
  <si>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</si>
  <si>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</si>
  <si>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</si>
  <si>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</si>
  <si>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</si>
  <si>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</si>
  <si>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</si>
  <si>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</si>
  <si>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</si>
  <si>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</si>
  <si>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</si>
  <si>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</si>
  <si>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</si>
  <si>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</si>
  <si>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</si>
  <si>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</si>
  <si>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</si>
  <si>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</si>
  <si>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</si>
  <si>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</si>
  <si>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</si>
  <si>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</si>
  <si>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</si>
  <si>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</si>
  <si>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</si>
  <si>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</si>
  <si>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</si>
  <si>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</si>
  <si>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</si>
  <si>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</si>
  <si>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</si>
  <si>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</si>
  <si>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</si>
  <si>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</si>
  <si>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</si>
  <si>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</si>
  <si>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</si>
  <si>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</si>
  <si>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</si>
  <si>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</si>
  <si>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</si>
  <si>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</si>
  <si>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</si>
  <si>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</si>
  <si>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</si>
  <si>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</si>
  <si>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</si>
  <si>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</si>
  <si>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</si>
  <si>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</si>
  <si>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</si>
  <si>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</si>
  <si>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</si>
  <si>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</si>
  <si>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</si>
  <si>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</si>
  <si>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</si>
  <si>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</si>
  <si>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</si>
  <si>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</si>
  <si>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</si>
  <si>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</si>
  <si>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</si>
  <si>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</si>
  <si>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</si>
  <si>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</si>
  <si>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</si>
  <si>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</si>
  <si>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</si>
  <si>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</si>
  <si>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</si>
  <si>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</si>
  <si>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</si>
  <si>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</si>
  <si>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</si>
  <si>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</si>
  <si>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</si>
  <si>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</si>
  <si>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</si>
  <si>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</si>
  <si>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</si>
  <si>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</si>
  <si>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</si>
  <si>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</si>
  <si>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</si>
  <si>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</si>
  <si>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</si>
  <si>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</si>
  <si>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</si>
  <si>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</si>
  <si>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</si>
  <si>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</si>
  <si>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</si>
  <si>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</si>
  <si>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</si>
  <si>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</si>
  <si>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</si>
  <si>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</si>
  <si>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</si>
  <si>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</si>
  <si>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</si>
  <si>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</si>
  <si>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</si>
  <si>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</si>
  <si>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</si>
  <si>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</si>
  <si>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</si>
  <si>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</si>
  <si>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</si>
  <si>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</si>
  <si>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</si>
  <si>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</si>
  <si>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</si>
  <si>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</si>
  <si>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</si>
  <si>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</si>
  <si>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</si>
  <si>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</si>
  <si>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</si>
  <si>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</si>
  <si>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</si>
  <si>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</si>
  <si>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</si>
  <si>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</si>
  <si>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</si>
  <si>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</si>
  <si>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</si>
  <si>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</si>
  <si>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</si>
  <si>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</si>
  <si>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</si>
  <si>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</si>
  <si>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</si>
  <si>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</si>
  <si>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</si>
  <si>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</si>
  <si>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</si>
  <si>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</si>
  <si>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</si>
  <si>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</si>
  <si>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</si>
  <si>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</si>
  <si>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</si>
  <si>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</si>
  <si>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</si>
  <si>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</si>
  <si>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</si>
  <si>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</si>
  <si>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</si>
  <si>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</si>
  <si>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</si>
  <si>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</si>
  <si>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</si>
  <si>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</si>
  <si>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</si>
  <si>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</si>
  <si>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</si>
  <si>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</si>
  <si>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</si>
  <si>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</si>
  <si>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</si>
  <si>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</si>
  <si>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</si>
  <si>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</si>
  <si>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</si>
  <si>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</si>
  <si>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</si>
  <si>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</si>
  <si>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</si>
  <si>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</si>
  <si>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</si>
  <si>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</si>
  <si>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</si>
  <si>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</si>
  <si>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</si>
  <si>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</si>
  <si>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</si>
  <si>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</si>
  <si>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</si>
  <si>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</si>
  <si>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</si>
  <si>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</si>
  <si>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</si>
  <si>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</si>
  <si>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</si>
  <si>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</si>
  <si>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</si>
  <si>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</si>
  <si>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</si>
  <si>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</si>
  <si>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</si>
  <si>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</si>
  <si>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</si>
  <si>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</si>
  <si>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</si>
  <si>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</si>
  <si>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</si>
  <si>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</si>
  <si>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</si>
  <si>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</si>
  <si>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</si>
  <si>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</si>
  <si>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</si>
  <si>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</si>
  <si>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</si>
  <si>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</si>
  <si>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</si>
  <si>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</si>
  <si>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</si>
  <si>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</si>
  <si>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</si>
  <si>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</si>
  <si>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</si>
  <si>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</si>
  <si>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</si>
  <si>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</si>
  <si>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</si>
  <si>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</si>
  <si>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</si>
  <si>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</si>
  <si>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</si>
  <si>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</si>
  <si>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</si>
  <si>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</si>
  <si>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</si>
  <si>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</si>
  <si>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</si>
  <si>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</si>
  <si>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</si>
  <si>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</si>
  <si>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</si>
  <si>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</si>
  <si>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</si>
  <si>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</si>
  <si>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</si>
  <si>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</si>
  <si>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</si>
  <si>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</si>
  <si>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</si>
  <si>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</si>
  <si>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</si>
  <si>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</si>
  <si>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</si>
  <si>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</si>
  <si>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</si>
  <si>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</si>
  <si>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</si>
  <si>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</si>
  <si>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</si>
  <si>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</si>
  <si>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</si>
  <si>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</si>
  <si>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</si>
  <si>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</si>
  <si>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</si>
  <si>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</si>
  <si>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</si>
  <si>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</si>
  <si>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</si>
  <si>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</si>
  <si>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</si>
  <si>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</si>
  <si>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</si>
  <si>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</si>
  <si>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</si>
  <si>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</si>
  <si>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</si>
  <si>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</si>
  <si>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</si>
  <si>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</si>
  <si>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</si>
  <si>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</si>
  <si>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</si>
  <si>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</si>
  <si>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</si>
  <si>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</si>
  <si>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</si>
  <si>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</si>
  <si>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</si>
  <si>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</si>
  <si>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</si>
  <si>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</si>
  <si>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</si>
  <si>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</si>
  <si>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</si>
  <si>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</si>
  <si>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</si>
  <si>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</si>
  <si>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</si>
  <si>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</si>
  <si>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</si>
  <si>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</si>
  <si>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</si>
  <si>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</si>
  <si>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</si>
  <si>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</si>
  <si>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</si>
  <si>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</si>
  <si>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</si>
  <si>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</si>
  <si>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</si>
  <si>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</si>
  <si>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</si>
  <si>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</si>
  <si>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</si>
  <si>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</si>
  <si>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</si>
  <si>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</si>
  <si>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</si>
  <si>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</si>
  <si>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</si>
  <si>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</si>
  <si>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</si>
  <si>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</si>
  <si>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</si>
  <si>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</si>
  <si>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</si>
  <si>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</si>
  <si>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</si>
  <si>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</si>
  <si>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</si>
  <si>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</si>
  <si>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</si>
  <si>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</si>
  <si>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</si>
  <si>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</si>
  <si>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</si>
  <si>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</si>
  <si>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</si>
  <si>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</si>
  <si>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</si>
  <si>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</si>
  <si>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</si>
  <si>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</si>
  <si>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</si>
  <si>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</si>
  <si>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</si>
  <si>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</si>
  <si>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</si>
  <si>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</si>
  <si>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</si>
  <si>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</si>
  <si>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</si>
  <si>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</si>
  <si>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</si>
  <si>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</si>
  <si>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</si>
  <si>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</si>
  <si>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</si>
  <si>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</si>
  <si>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</si>
  <si>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</si>
  <si>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</si>
  <si>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</si>
  <si>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</si>
  <si>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</si>
  <si>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</si>
  <si>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</si>
  <si>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</si>
  <si>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</si>
  <si>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</si>
  <si>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</si>
  <si>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</si>
  <si>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</si>
  <si>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</si>
  <si>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</si>
  <si>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</si>
  <si>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</si>
  <si>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</si>
  <si>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</si>
  <si>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</si>
  <si>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</si>
  <si>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</si>
  <si>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</si>
  <si>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</si>
  <si>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</si>
  <si>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</si>
  <si>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</si>
  <si>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</si>
  <si>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</si>
  <si>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</si>
  <si>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</si>
  <si>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</si>
  <si>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</si>
  <si>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</si>
  <si>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</si>
  <si>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</si>
  <si>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</si>
  <si>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</si>
  <si>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</si>
  <si>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</si>
  <si>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</si>
  <si>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</si>
  <si>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</si>
  <si>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</si>
  <si>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</si>
  <si>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</si>
  <si>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</si>
  <si>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</si>
  <si>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</si>
  <si>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</si>
  <si>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</si>
  <si>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</si>
  <si>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</si>
  <si>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</si>
  <si>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</si>
  <si>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</si>
  <si>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</si>
  <si>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</si>
  <si>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</si>
  <si>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</si>
  <si>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</si>
  <si>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</si>
  <si>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</si>
  <si>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</si>
  <si>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</si>
  <si>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</si>
  <si>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</si>
  <si>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</si>
  <si>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</si>
  <si>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</si>
  <si>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</si>
  <si>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</si>
  <si>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</si>
  <si>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</si>
  <si>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</si>
  <si>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</si>
  <si>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</si>
  <si>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</si>
  <si>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</si>
  <si>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</si>
  <si>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</si>
  <si>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</si>
  <si>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</si>
  <si>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</si>
  <si>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</si>
  <si>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</si>
  <si>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</si>
  <si>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</si>
  <si>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</si>
  <si>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</si>
  <si>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</si>
  <si>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</si>
  <si>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</si>
  <si>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</si>
  <si>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</si>
  <si>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</si>
  <si>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</si>
  <si>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</si>
  <si>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</si>
  <si>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</si>
  <si>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</si>
  <si>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</si>
  <si>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</si>
  <si>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</si>
  <si>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</si>
  <si>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</si>
  <si>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</si>
  <si>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</si>
  <si>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</si>
  <si>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</si>
  <si>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</si>
  <si>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</si>
  <si>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</si>
  <si>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</si>
  <si>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</si>
  <si>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</si>
  <si>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</si>
  <si>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</si>
  <si>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</si>
  <si>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</si>
  <si>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</si>
  <si>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</si>
  <si>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</si>
  <si>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</si>
  <si>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</si>
  <si>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</si>
  <si>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</si>
  <si>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</si>
  <si>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</si>
  <si>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</si>
  <si>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</si>
  <si>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</si>
  <si>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</si>
  <si>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</si>
  <si>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</si>
  <si>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</si>
  <si>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</si>
  <si>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</si>
  <si>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</si>
  <si>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</si>
  <si>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</si>
  <si>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</si>
  <si>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</si>
  <si>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</si>
  <si>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</si>
  <si>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</si>
  <si>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</si>
  <si>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</si>
  <si>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</si>
  <si>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</si>
  <si>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</si>
  <si>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</si>
  <si>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</si>
  <si>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</si>
  <si>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</si>
  <si>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</si>
  <si>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</si>
  <si>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</si>
  <si>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</si>
  <si>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</si>
  <si>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</si>
  <si>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</si>
  <si>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</si>
  <si>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</si>
  <si>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</si>
  <si>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</si>
  <si>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</si>
  <si>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</si>
  <si>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</si>
  <si>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</si>
  <si>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</si>
  <si>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</si>
  <si>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</si>
  <si>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</si>
  <si>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</si>
  <si>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</si>
  <si>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</si>
  <si>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</si>
  <si>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</si>
  <si>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</si>
  <si>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</si>
  <si>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</si>
  <si>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</si>
  <si>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</si>
  <si>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</si>
  <si>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</si>
  <si>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</si>
  <si>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</si>
  <si>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</si>
  <si>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</si>
  <si>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</si>
  <si>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</si>
  <si>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</si>
  <si>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</si>
  <si>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</si>
  <si>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</si>
  <si>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</si>
  <si>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</si>
  <si>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</si>
  <si>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</si>
  <si>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</si>
  <si>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</si>
  <si>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</si>
  <si>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</si>
  <si>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</si>
  <si>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</si>
  <si>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</si>
  <si>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</si>
  <si>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</si>
  <si>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</si>
  <si>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</si>
  <si>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</si>
  <si>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</si>
  <si>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</si>
  <si>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</si>
  <si>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</si>
  <si>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</si>
  <si>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</si>
  <si>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</si>
  <si>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</si>
  <si>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</si>
  <si>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</si>
  <si>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</si>
  <si>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</si>
  <si>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</si>
  <si>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</si>
  <si>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</si>
  <si>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</si>
  <si>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</si>
  <si>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</si>
  <si>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</si>
  <si>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</si>
  <si>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</si>
  <si>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</si>
  <si>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</si>
  <si>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</si>
  <si>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</si>
  <si>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</si>
  <si>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</si>
  <si>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</si>
  <si>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</si>
  <si>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</si>
  <si>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</si>
  <si>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</si>
  <si>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</si>
  <si>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</si>
  <si>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</si>
  <si>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</si>
  <si>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</si>
  <si>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</si>
  <si>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</si>
  <si>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</si>
  <si>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</si>
  <si>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</si>
  <si>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</si>
  <si>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</si>
  <si>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</si>
  <si>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</si>
  <si>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</si>
  <si>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</si>
  <si>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</si>
  <si>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</si>
  <si>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</si>
  <si>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</si>
  <si>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</si>
  <si>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</si>
  <si>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</si>
  <si>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</si>
  <si>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</si>
  <si>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</si>
  <si>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</si>
  <si>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</si>
  <si>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</si>
  <si>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</si>
  <si>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</si>
  <si>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</si>
  <si>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</si>
  <si>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</si>
  <si>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</si>
  <si>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</si>
  <si>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</si>
  <si>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</si>
  <si>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</si>
  <si>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</si>
  <si>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</si>
  <si>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</si>
  <si>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</si>
  <si>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</si>
  <si>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</si>
  <si>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</si>
  <si>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</si>
  <si>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</si>
  <si>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</si>
  <si>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</si>
  <si>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</si>
  <si>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</si>
  <si>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</si>
  <si>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</si>
  <si>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</si>
  <si>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</si>
  <si>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</si>
  <si>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</si>
  <si>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</si>
  <si>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</si>
  <si>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</si>
  <si>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</si>
  <si>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</si>
  <si>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</si>
  <si>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</si>
  <si>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</si>
  <si>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</si>
  <si>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</si>
  <si>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</si>
  <si>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</si>
  <si>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</si>
  <si>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</si>
  <si>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</si>
  <si>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</si>
  <si>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</si>
  <si>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</si>
  <si>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</si>
  <si>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</si>
  <si>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</si>
  <si>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</si>
  <si>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</si>
  <si>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</si>
  <si>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</si>
  <si>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</si>
  <si>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</si>
  <si>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</si>
  <si>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</si>
  <si>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</si>
  <si>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</si>
  <si>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</si>
  <si>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</si>
  <si>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</si>
  <si>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</si>
  <si>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</si>
  <si>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</si>
  <si>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</si>
  <si>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</si>
  <si>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</si>
  <si>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</si>
  <si>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</si>
  <si>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</si>
  <si>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</si>
  <si>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</si>
  <si>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</si>
  <si>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</si>
  <si>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</si>
  <si>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</si>
  <si>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</si>
  <si>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</si>
  <si>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</si>
  <si>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</si>
  <si>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</si>
  <si>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</si>
  <si>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</si>
  <si>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</si>
  <si>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</si>
  <si>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</si>
  <si>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</si>
  <si>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</si>
  <si>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</si>
  <si>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</si>
  <si>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</si>
  <si>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</si>
  <si>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</si>
  <si>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</si>
  <si>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</si>
  <si>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</si>
  <si>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</si>
  <si>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</si>
  <si>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</si>
  <si>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</si>
  <si>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</si>
  <si>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</si>
  <si>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</si>
  <si>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</si>
  <si>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</si>
  <si>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</si>
  <si>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</si>
  <si>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</si>
  <si>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</si>
  <si>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</si>
  <si>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</si>
  <si>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</si>
  <si>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</si>
  <si>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</si>
  <si>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</si>
  <si>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</si>
  <si>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</si>
  <si>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</si>
  <si>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</si>
  <si>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</si>
  <si>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</si>
  <si>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</si>
  <si>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</si>
  <si>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</si>
  <si>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</si>
  <si>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</si>
  <si>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</si>
  <si>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</si>
  <si>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</si>
  <si>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</si>
  <si>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</si>
  <si>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</si>
  <si>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</si>
  <si>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</si>
  <si>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</si>
  <si>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</si>
  <si>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</si>
  <si>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</si>
  <si>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</si>
  <si>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</si>
  <si>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</si>
  <si>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</si>
  <si>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</si>
  <si>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</si>
  <si>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</si>
  <si>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</si>
  <si>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</si>
  <si>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</si>
  <si>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</si>
  <si>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</si>
  <si>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</si>
  <si>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</si>
  <si>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</si>
  <si>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</si>
  <si>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</si>
  <si>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</si>
  <si>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</si>
  <si>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</si>
  <si>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</si>
  <si>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</si>
  <si>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</si>
  <si>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</si>
  <si>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</si>
  <si>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</si>
  <si>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</si>
  <si>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</si>
  <si>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</si>
  <si>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</si>
  <si>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</si>
  <si>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</si>
  <si>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</si>
  <si>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</si>
  <si>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</si>
  <si>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</si>
  <si>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</si>
  <si>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</si>
  <si>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</si>
  <si>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</si>
  <si>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</si>
  <si>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</si>
  <si>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</si>
  <si>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</si>
  <si>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</si>
  <si>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</si>
  <si>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</si>
  <si>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</si>
  <si>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</si>
  <si>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</si>
  <si>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</si>
  <si>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</si>
  <si>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</si>
  <si>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</si>
  <si>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</si>
  <si>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</si>
  <si>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</si>
  <si>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</si>
  <si>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</si>
  <si>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</si>
  <si>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</si>
  <si>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</si>
  <si>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</si>
  <si>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</si>
  <si>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</si>
  <si>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</si>
  <si>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</si>
  <si>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</si>
  <si>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</si>
  <si>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</si>
  <si>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</si>
  <si>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</si>
  <si>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</si>
  <si>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</si>
  <si>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</si>
  <si>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</si>
  <si>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</si>
  <si>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</si>
  <si>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</si>
  <si>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</si>
  <si>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</si>
  <si>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</si>
  <si>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</si>
  <si>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</si>
  <si>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</si>
  <si>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</si>
  <si>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</si>
  <si>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</si>
  <si>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</si>
  <si>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</si>
  <si>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</si>
  <si>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</si>
  <si>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</si>
  <si>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</si>
  <si>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</si>
  <si>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</si>
  <si>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</si>
  <si>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</si>
  <si>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</si>
  <si>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</si>
  <si>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</si>
  <si>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</si>
  <si>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</si>
  <si>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</si>
  <si>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</si>
  <si>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</si>
  <si>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</si>
  <si>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</si>
  <si>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</si>
  <si>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</si>
  <si>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</si>
  <si>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</si>
  <si>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</si>
  <si>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</si>
  <si>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</si>
  <si>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</si>
  <si>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</si>
  <si>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</si>
  <si>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</si>
  <si>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</si>
  <si>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</si>
  <si>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</si>
  <si>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</si>
  <si>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</si>
  <si>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</si>
  <si>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</si>
  <si>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</si>
  <si>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</si>
  <si>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</si>
  <si>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</si>
  <si>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</si>
  <si>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</si>
  <si>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</si>
  <si>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</si>
  <si>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</si>
  <si>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</si>
  <si>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</si>
  <si>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</si>
  <si>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</si>
  <si>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</si>
  <si>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</si>
  <si>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</si>
  <si>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</si>
  <si>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</si>
  <si>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</si>
  <si>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</si>
  <si>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</si>
  <si>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</si>
  <si>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</si>
  <si>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</si>
  <si>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</si>
  <si>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</si>
  <si>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</si>
  <si>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</si>
  <si>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</si>
  <si>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</si>
  <si>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</si>
  <si>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</si>
  <si>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</si>
  <si>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</si>
  <si>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</si>
  <si>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</si>
  <si>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</si>
  <si>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</si>
  <si>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</si>
  <si>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</si>
  <si>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</si>
  <si>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</si>
  <si>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</si>
  <si>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</si>
  <si>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</si>
  <si>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</si>
  <si>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</si>
  <si>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</si>
  <si>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</si>
  <si>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</si>
  <si>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</si>
  <si>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</si>
  <si>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</si>
  <si>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</si>
  <si>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</si>
  <si>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</si>
  <si>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</si>
  <si>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</si>
  <si>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</si>
  <si>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</si>
  <si>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</si>
  <si>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</si>
  <si>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</si>
  <si>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</si>
  <si>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</si>
  <si>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</si>
  <si>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</si>
  <si>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</si>
  <si>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</si>
  <si>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</si>
  <si>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</si>
  <si>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</si>
  <si>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</si>
  <si>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</si>
  <si>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</si>
  <si>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</si>
  <si>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</si>
  <si>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</si>
  <si>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</si>
  <si>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</si>
  <si>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</si>
  <si>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</si>
  <si>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</si>
  <si>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</si>
  <si>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</si>
  <si>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</si>
  <si>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</si>
  <si>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</si>
  <si>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</si>
  <si>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</si>
  <si>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</si>
  <si>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</si>
  <si>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</si>
  <si>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</si>
  <si>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</si>
  <si>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</si>
  <si>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</si>
  <si>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</si>
  <si>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</si>
  <si>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</si>
  <si>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</si>
  <si>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</si>
  <si>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</si>
  <si>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</si>
  <si>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</si>
  <si>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</si>
  <si>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</si>
  <si>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</si>
  <si>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</si>
  <si>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</si>
  <si>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</si>
  <si>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</si>
  <si>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</si>
  <si>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</si>
  <si>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</si>
  <si>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</si>
  <si>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</si>
  <si>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</si>
  <si>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</si>
  <si>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</si>
  <si>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</si>
  <si>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</si>
  <si>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</si>
  <si>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</si>
  <si>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</si>
  <si>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</si>
  <si>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</si>
  <si>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</si>
  <si>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</si>
  <si>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</si>
  <si>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</si>
  <si>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</si>
  <si>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</si>
  <si>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</si>
  <si>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</si>
  <si>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</si>
  <si>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</si>
  <si>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</si>
  <si>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</si>
  <si>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</si>
  <si>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</si>
  <si>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</si>
  <si>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</si>
  <si>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</si>
  <si>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</si>
  <si>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</si>
  <si>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</si>
  <si>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</si>
  <si>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</si>
  <si>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</si>
  <si>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</si>
  <si>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</si>
  <si>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</si>
  <si>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</si>
  <si>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</si>
  <si>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</si>
  <si>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</si>
  <si>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</si>
  <si>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</si>
  <si>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</si>
  <si>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</si>
  <si>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</si>
  <si>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</si>
  <si>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</si>
  <si>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</si>
  <si>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</si>
  <si>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</si>
  <si>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</si>
  <si>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</si>
  <si>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</si>
  <si>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</si>
  <si>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</si>
  <si>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</si>
  <si>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</si>
  <si>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</si>
  <si>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</si>
  <si>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</si>
  <si>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</si>
  <si>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</si>
  <si>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</si>
  <si>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</si>
  <si>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</si>
  <si>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</si>
  <si>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</si>
  <si>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</si>
  <si>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</si>
  <si>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</si>
  <si>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</si>
  <si>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</si>
  <si>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</si>
  <si>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</si>
  <si>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</si>
  <si>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</si>
  <si>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</si>
  <si>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</si>
  <si>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</si>
  <si>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</si>
  <si>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</si>
  <si>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</si>
  <si>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</si>
  <si>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</si>
  <si>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</si>
  <si>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</si>
  <si>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</si>
  <si>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</si>
  <si>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</si>
  <si>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</si>
  <si>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</si>
  <si>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</si>
  <si>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</si>
  <si>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</si>
  <si>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</si>
  <si>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</si>
  <si>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</si>
  <si>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</si>
  <si>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</si>
  <si>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</si>
  <si>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</si>
  <si>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</si>
  <si>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</si>
  <si>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</si>
  <si>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</si>
  <si>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</si>
  <si>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</si>
  <si>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</si>
  <si>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</si>
  <si>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</si>
  <si>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</si>
  <si>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</si>
  <si>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</si>
  <si>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</si>
  <si>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</si>
  <si>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</si>
  <si>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</si>
  <si>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</si>
  <si>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</si>
  <si>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</si>
  <si>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</si>
  <si>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</si>
  <si>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</si>
  <si>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</si>
  <si>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</si>
  <si>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</si>
  <si>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</si>
  <si>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</si>
  <si>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</si>
  <si>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</si>
  <si>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</si>
  <si>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</si>
  <si>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</si>
  <si>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</si>
  <si>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</si>
  <si>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</si>
  <si>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</si>
  <si>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</si>
  <si>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</si>
  <si>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</si>
  <si>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</si>
  <si>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</si>
  <si>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</si>
  <si>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</si>
  <si>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</si>
  <si>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</si>
  <si>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</si>
  <si>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</si>
  <si>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</si>
  <si>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</si>
  <si>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</si>
  <si>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</si>
  <si>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</si>
  <si>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</si>
  <si>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</si>
  <si>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</si>
  <si>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</si>
  <si>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</si>
  <si>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</si>
  <si>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</si>
  <si>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</si>
  <si>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</si>
  <si>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</si>
  <si>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</si>
  <si>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</si>
  <si>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</si>
  <si>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</si>
  <si>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</si>
  <si>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</si>
  <si>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</si>
  <si>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</si>
  <si>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</si>
  <si>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</si>
  <si>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</si>
  <si>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</si>
  <si>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</si>
  <si>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</si>
  <si>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</si>
  <si>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</si>
  <si>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</si>
  <si>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</si>
  <si>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</si>
  <si>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</si>
  <si>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</si>
  <si>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</si>
  <si>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</si>
  <si>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</si>
  <si>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</si>
  <si>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</si>
  <si>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</si>
  <si>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</si>
  <si>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</si>
  <si>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</si>
  <si>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</si>
  <si>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</si>
  <si>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</si>
  <si>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</si>
  <si>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</si>
  <si>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</si>
  <si>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</si>
  <si>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</si>
  <si>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</si>
  <si>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</si>
  <si>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</si>
  <si>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</si>
  <si>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</si>
  <si>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</si>
  <si>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</si>
  <si>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</si>
  <si>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</si>
  <si>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</si>
  <si>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</si>
  <si>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</si>
  <si>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</si>
  <si>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</si>
  <si>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</si>
  <si>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</si>
  <si>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</si>
  <si>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</si>
  <si>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</si>
  <si>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</si>
  <si>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</si>
  <si>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</si>
  <si>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</si>
  <si>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</si>
  <si>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</si>
  <si>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</si>
  <si>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</si>
  <si>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</si>
  <si>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</si>
  <si>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</si>
  <si>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</si>
  <si>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</si>
  <si>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</si>
  <si>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</si>
  <si>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</si>
  <si>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</si>
  <si>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</si>
  <si>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</si>
  <si>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</si>
  <si>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</si>
  <si>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</si>
  <si>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</si>
  <si>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</si>
  <si>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</si>
  <si>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</si>
  <si>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</si>
  <si>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</si>
  <si>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</si>
  <si>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</si>
  <si>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</si>
  <si>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</si>
  <si>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</si>
  <si>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</si>
  <si>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</si>
  <si>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</si>
  <si>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</si>
  <si>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</si>
  <si>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</si>
  <si>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</si>
  <si>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</si>
  <si>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</si>
  <si>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</si>
  <si>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</si>
  <si>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</si>
  <si>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</si>
  <si>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</si>
  <si>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</si>
  <si>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</si>
  <si>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</si>
  <si>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</si>
  <si>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</si>
  <si>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</si>
  <si>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</si>
  <si>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</si>
  <si>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</si>
  <si>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</si>
  <si>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</si>
  <si>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</si>
  <si>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</si>
  <si>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</si>
  <si>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</si>
  <si>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</si>
  <si>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</si>
  <si>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</si>
  <si>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</si>
  <si>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</si>
  <si>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</si>
  <si>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</si>
  <si>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</si>
  <si>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</si>
  <si>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</si>
  <si>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</si>
  <si>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</si>
  <si>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</si>
  <si>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</si>
  <si>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</si>
  <si>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</si>
  <si>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</si>
  <si>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</si>
  <si>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</si>
  <si>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</si>
  <si>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</si>
  <si>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</si>
  <si>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</si>
  <si>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</si>
  <si>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</si>
  <si>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</si>
  <si>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</si>
  <si>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</si>
  <si>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</si>
  <si>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</si>
  <si>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</si>
  <si>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</si>
  <si>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</si>
  <si>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</si>
  <si>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</si>
  <si>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</si>
  <si>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</si>
  <si>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</si>
  <si>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</si>
  <si>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</si>
  <si>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</si>
  <si>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</si>
  <si>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</si>
  <si>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</si>
  <si>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</si>
  <si>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</si>
  <si>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</si>
  <si>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</si>
  <si>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</si>
  <si>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</si>
  <si>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</si>
  <si>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</si>
  <si>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</si>
  <si>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</si>
  <si>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</si>
  <si>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</si>
  <si>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</si>
  <si>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</si>
  <si>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</si>
  <si>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</si>
  <si>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</si>
  <si>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</si>
  <si>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</si>
  <si>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</si>
  <si>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</si>
  <si>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</si>
  <si>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</si>
  <si>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</si>
  <si>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</si>
  <si>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</si>
  <si>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</si>
  <si>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</si>
  <si>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</si>
  <si>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</si>
  <si>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</si>
  <si>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</si>
  <si>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</si>
  <si>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</si>
  <si>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</si>
  <si>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</si>
  <si>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</si>
  <si>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</si>
  <si>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</si>
  <si>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</si>
  <si>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</si>
  <si>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</si>
  <si>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</si>
  <si>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</si>
  <si>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</si>
  <si>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</si>
  <si>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</si>
  <si>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</si>
  <si>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</si>
  <si>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</si>
  <si>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</si>
  <si>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</si>
  <si>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</si>
  <si>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</si>
  <si>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</si>
  <si>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</si>
  <si>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</si>
  <si>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</si>
  <si>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</si>
  <si>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</si>
  <si>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</si>
  <si>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</si>
  <si>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</si>
  <si>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</si>
  <si>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</si>
  <si>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</si>
  <si>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</si>
  <si>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</si>
  <si>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</si>
  <si>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</si>
  <si>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</si>
  <si>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</si>
  <si>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</si>
  <si>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</si>
  <si>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</si>
  <si>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</si>
  <si>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</si>
  <si>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</si>
  <si>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</si>
  <si>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</si>
  <si>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</si>
  <si>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</si>
  <si>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</si>
  <si>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</si>
  <si>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</si>
  <si>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</si>
  <si>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</si>
  <si>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</si>
  <si>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</si>
  <si>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</si>
  <si>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</si>
  <si>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</si>
  <si>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</si>
  <si>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</si>
  <si>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</si>
  <si>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</si>
  <si>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</si>
  <si>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</si>
  <si>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</si>
  <si>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</si>
  <si>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</si>
  <si>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</si>
  <si>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</si>
  <si>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</si>
  <si>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</si>
  <si>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</si>
  <si>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</si>
  <si>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</si>
  <si>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</si>
  <si>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</si>
  <si>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</si>
  <si>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</si>
  <si>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</si>
  <si>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</si>
  <si>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</si>
  <si>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</si>
  <si>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</si>
  <si>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</si>
  <si>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</si>
  <si>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</si>
  <si>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</si>
  <si>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</si>
  <si>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</si>
  <si>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</si>
  <si>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</si>
  <si>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</si>
  <si>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</si>
  <si>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</si>
  <si>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</si>
  <si>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</si>
  <si>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</si>
  <si>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</si>
  <si>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</si>
  <si>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</si>
  <si>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</si>
  <si>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</si>
  <si>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</si>
  <si>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</si>
  <si>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</si>
  <si>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</si>
  <si>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</si>
  <si>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</si>
  <si>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</si>
  <si>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</si>
  <si>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</si>
  <si>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</si>
  <si>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</si>
  <si>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</si>
  <si>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</si>
  <si>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</si>
  <si>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</si>
  <si>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</si>
  <si>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</si>
  <si>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</si>
  <si>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</si>
  <si>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</si>
  <si>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</si>
  <si>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</si>
  <si>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</si>
  <si>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</si>
  <si>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</si>
  <si>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</si>
  <si>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</si>
  <si>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</si>
  <si>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</si>
  <si>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</si>
  <si>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</si>
  <si>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</si>
  <si>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</si>
  <si>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</si>
  <si>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</si>
  <si>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</si>
  <si>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</si>
  <si>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</si>
  <si>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</si>
  <si>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</si>
  <si>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</si>
  <si>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</si>
  <si>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</si>
  <si>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</si>
  <si>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</si>
  <si>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</si>
  <si>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</si>
  <si>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</si>
  <si>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</si>
  <si>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</si>
  <si>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</si>
  <si>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</si>
  <si>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</si>
  <si>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</si>
  <si>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</si>
  <si>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</si>
  <si>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</si>
  <si>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</si>
  <si>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</si>
  <si>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</si>
  <si>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</si>
  <si>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</si>
  <si>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</si>
  <si>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</si>
  <si>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</si>
  <si>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</si>
  <si>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</si>
  <si>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</si>
  <si>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</si>
  <si>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</si>
  <si>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</si>
  <si>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</si>
  <si>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</si>
  <si>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</si>
  <si>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</si>
  <si>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</si>
  <si>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</si>
  <si>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</si>
  <si>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</si>
  <si>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</si>
  <si>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</si>
  <si>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</si>
  <si>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</si>
  <si>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</si>
  <si>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</si>
  <si>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</si>
  <si>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</si>
  <si>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</si>
  <si>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</si>
  <si>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</si>
  <si>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</si>
  <si>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</si>
  <si>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</si>
  <si>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</si>
  <si>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</si>
  <si>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</si>
  <si>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</si>
  <si>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</si>
  <si>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</si>
  <si>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</si>
  <si>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</si>
  <si>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</si>
  <si>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</si>
  <si>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</si>
  <si>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</si>
  <si>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</si>
  <si>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</si>
  <si>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</si>
  <si>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</si>
  <si>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</si>
  <si>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</si>
  <si>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</si>
  <si>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</si>
  <si>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</si>
  <si>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</si>
  <si>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</si>
  <si>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</si>
  <si>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</si>
  <si>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</si>
  <si>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</si>
  <si>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</si>
  <si>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</si>
  <si>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</si>
  <si>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</si>
  <si>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</si>
  <si>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</si>
  <si>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</si>
  <si>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</si>
  <si>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</si>
  <si>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</si>
  <si>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</si>
  <si>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</si>
  <si>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</si>
  <si>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</si>
  <si>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</si>
  <si>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</si>
  <si>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</si>
  <si>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</si>
  <si>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</si>
  <si>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</si>
  <si>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</si>
  <si>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</si>
  <si>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</si>
  <si>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</si>
  <si>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</si>
  <si>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</si>
  <si>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</si>
  <si>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</si>
  <si>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</si>
  <si>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</si>
  <si>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</si>
  <si>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</si>
  <si>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</si>
  <si>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</si>
  <si>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</si>
  <si>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</si>
  <si>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</si>
  <si>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</si>
  <si>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</si>
  <si>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</si>
  <si>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</si>
  <si>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</si>
  <si>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</si>
  <si>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</si>
  <si>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</si>
  <si>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</si>
  <si>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</si>
  <si>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</si>
  <si>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</si>
  <si>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</si>
  <si>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</si>
  <si>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</si>
  <si>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</si>
  <si>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</si>
  <si>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</si>
  <si>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</si>
  <si>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</si>
  <si>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</si>
  <si>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</si>
  <si>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</si>
  <si>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</si>
  <si>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</si>
  <si>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</si>
  <si>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</si>
  <si>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</si>
  <si>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</si>
  <si>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</si>
  <si>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</si>
  <si>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</si>
  <si>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</si>
  <si>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</si>
  <si>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</si>
  <si>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</si>
  <si>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</si>
  <si>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</si>
  <si>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</si>
  <si>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</si>
  <si>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</si>
  <si>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</si>
  <si>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</si>
  <si>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</si>
  <si>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</si>
  <si>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</si>
  <si>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</si>
  <si>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</si>
  <si>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</si>
  <si>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</si>
  <si>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</si>
  <si>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</si>
  <si>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</si>
  <si>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</si>
  <si>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</si>
  <si>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</si>
  <si>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</si>
  <si>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</si>
  <si>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</si>
  <si>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</si>
  <si>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</si>
  <si>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</si>
  <si>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</si>
  <si>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</si>
  <si>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</si>
  <si>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</si>
  <si>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</si>
  <si>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</si>
  <si>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</si>
  <si>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</si>
  <si>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</si>
  <si>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</si>
  <si>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</si>
  <si>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</si>
  <si>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</si>
  <si>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</si>
  <si>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</si>
  <si>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</si>
  <si>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</si>
  <si>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</si>
  <si>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</si>
  <si>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</si>
  <si>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</si>
  <si>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</si>
  <si>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</si>
  <si>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</si>
  <si>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</si>
  <si>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</si>
  <si>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</si>
  <si>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</si>
  <si>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</si>
  <si>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</si>
  <si>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</si>
  <si>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</si>
  <si>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</si>
  <si>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</si>
  <si>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</si>
  <si>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</si>
  <si>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</si>
  <si>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</si>
  <si>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</si>
  <si>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</si>
  <si>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</si>
  <si>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</si>
  <si>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</si>
  <si>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</si>
  <si>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</si>
  <si>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</si>
  <si>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</si>
  <si>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</si>
  <si>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</si>
  <si>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</si>
  <si>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</si>
  <si>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</si>
  <si>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</si>
  <si>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</si>
  <si>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</si>
  <si>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</si>
  <si>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</si>
  <si>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</si>
  <si>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</si>
  <si>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</si>
  <si>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</si>
  <si>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</si>
  <si>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</si>
  <si>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</si>
  <si>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</si>
  <si>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</si>
  <si>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</si>
  <si>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</si>
  <si>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</si>
  <si>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</si>
  <si>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</si>
  <si>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</si>
  <si>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</si>
  <si>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</si>
  <si>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</si>
  <si>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</si>
  <si>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</si>
  <si>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</si>
  <si>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</si>
  <si>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</si>
  <si>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</si>
  <si>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</si>
  <si>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</si>
  <si>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</si>
  <si>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</si>
  <si>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</si>
  <si>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</si>
  <si>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</si>
  <si>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</si>
  <si>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</si>
  <si>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</si>
  <si>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</si>
  <si>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</si>
  <si>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</si>
  <si>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</si>
  <si>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</si>
  <si>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</si>
  <si>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</si>
  <si>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</si>
  <si>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</si>
  <si>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</si>
  <si>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</si>
  <si>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</si>
  <si>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</si>
  <si>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</si>
  <si>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</si>
  <si>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</si>
  <si>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</si>
  <si>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</si>
  <si>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</si>
  <si>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</si>
  <si>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</si>
  <si>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</si>
  <si>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</si>
  <si>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</si>
  <si>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</si>
  <si>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</si>
  <si>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</si>
  <si>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</si>
  <si>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</si>
  <si>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</si>
  <si>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</si>
  <si>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</si>
  <si>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</si>
  <si>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</si>
  <si>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</si>
  <si>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</si>
  <si>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</si>
  <si>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</si>
  <si>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</si>
  <si>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</si>
  <si>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</si>
  <si>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</si>
  <si>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</si>
  <si>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</si>
  <si>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</si>
  <si>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</si>
  <si>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</si>
  <si>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</si>
  <si>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</si>
  <si>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</si>
  <si>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</si>
  <si>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</si>
  <si>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</si>
  <si>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</si>
  <si>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</si>
  <si>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</si>
  <si>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</si>
  <si>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</si>
  <si>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</si>
  <si>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</si>
  <si>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</si>
  <si>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</si>
  <si>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</si>
  <si>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</si>
  <si>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</si>
  <si>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</si>
  <si>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</si>
  <si>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</si>
  <si>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</si>
  <si>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</si>
  <si>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</si>
  <si>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</si>
  <si>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</si>
  <si>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</si>
  <si>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</si>
  <si>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</si>
  <si>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</si>
  <si>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</si>
  <si>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</si>
  <si>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</si>
  <si>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</si>
  <si>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</si>
  <si>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</si>
  <si>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</si>
  <si>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</si>
  <si>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</si>
  <si>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</si>
  <si>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</si>
  <si>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</si>
  <si>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</si>
  <si>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</si>
  <si>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</si>
  <si>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</si>
  <si>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</si>
  <si>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</si>
  <si>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</si>
  <si>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</si>
  <si>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</si>
  <si>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</si>
  <si>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</si>
  <si>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</si>
  <si>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</si>
  <si>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</si>
  <si>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</si>
  <si>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</si>
  <si>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</si>
  <si>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</si>
  <si>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</si>
  <si>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</si>
  <si>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</si>
  <si>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</si>
  <si>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</si>
  <si>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</si>
  <si>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</si>
  <si>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</si>
  <si>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</si>
  <si>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</si>
  <si>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</si>
  <si>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</si>
  <si>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</si>
  <si>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</si>
  <si>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</si>
  <si>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</si>
  <si>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</si>
  <si>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</si>
  <si>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</si>
  <si>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</si>
  <si>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</si>
  <si>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</si>
  <si>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</si>
  <si>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</si>
  <si>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</si>
  <si>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</si>
  <si>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</si>
  <si>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</si>
  <si>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</si>
  <si>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</si>
  <si>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</si>
  <si>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</si>
  <si>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</si>
  <si>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</si>
  <si>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</si>
  <si>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</si>
  <si>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</si>
  <si>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</si>
  <si>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</si>
  <si>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</si>
  <si>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</si>
  <si>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</si>
  <si>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</si>
  <si>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</si>
  <si>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</si>
  <si>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</si>
  <si>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</si>
  <si>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</si>
  <si>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</si>
  <si>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</si>
  <si>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</si>
  <si>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</si>
  <si>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</si>
  <si>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</si>
  <si>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</si>
  <si>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</si>
  <si>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</si>
  <si>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</si>
  <si>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</si>
  <si>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</si>
  <si>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</si>
  <si>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</si>
  <si>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</si>
  <si>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</si>
  <si>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</si>
  <si>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</si>
  <si>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</si>
  <si>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</si>
  <si>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</si>
  <si>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</si>
  <si>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</si>
  <si>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</si>
  <si>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</si>
  <si>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</si>
  <si>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</si>
  <si>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</si>
  <si>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</si>
  <si>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</si>
  <si>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</si>
  <si>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</si>
  <si>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</si>
  <si>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</si>
  <si>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</si>
  <si>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</si>
  <si>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</si>
  <si>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</si>
  <si>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</si>
  <si>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</si>
  <si>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</si>
  <si>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</si>
  <si>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</si>
  <si>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</si>
  <si>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</si>
  <si>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</si>
  <si>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</si>
  <si>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</si>
  <si>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</si>
  <si>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</si>
  <si>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</si>
  <si>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</si>
  <si>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</si>
  <si>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</si>
  <si>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</si>
  <si>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</si>
  <si>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</si>
  <si>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</si>
  <si>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</si>
  <si>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</si>
  <si>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</si>
  <si>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</si>
  <si>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</si>
  <si>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</si>
  <si>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</si>
  <si>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</si>
  <si>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</si>
  <si>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</si>
  <si>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</si>
  <si>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</si>
  <si>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</si>
  <si>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</si>
  <si>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</si>
  <si>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</si>
  <si>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</si>
  <si>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</si>
  <si>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</si>
  <si>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</si>
  <si>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</si>
  <si>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</si>
  <si>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</si>
  <si>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</si>
  <si>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</si>
  <si>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</si>
  <si>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</si>
  <si>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</si>
  <si>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</si>
  <si>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</si>
  <si>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</si>
  <si>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</si>
  <si>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</si>
  <si>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</si>
  <si>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</si>
  <si>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</si>
  <si>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</si>
  <si>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</si>
  <si>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</si>
  <si>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</si>
  <si>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</si>
  <si>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</si>
  <si>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</si>
  <si>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</si>
  <si>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</si>
  <si>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</si>
  <si>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</si>
  <si>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</si>
  <si>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</si>
  <si>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</si>
  <si>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</si>
  <si>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</si>
  <si>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</si>
  <si>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</si>
  <si>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</si>
  <si>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</si>
  <si>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</si>
  <si>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</si>
  <si>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</si>
  <si>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</si>
  <si>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</si>
  <si>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</si>
  <si>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</si>
  <si>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</si>
  <si>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</si>
  <si>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</si>
  <si>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</si>
  <si>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</si>
  <si>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</si>
  <si>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</si>
  <si>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</si>
  <si>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</si>
  <si>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</si>
  <si>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</si>
  <si>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</si>
  <si>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</si>
  <si>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</si>
  <si>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</si>
  <si>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</si>
  <si>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</si>
  <si>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</si>
  <si>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</si>
  <si>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</si>
  <si>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</si>
  <si>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</si>
  <si>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</si>
  <si>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</si>
  <si>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</si>
  <si>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</si>
  <si>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</si>
  <si>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</si>
  <si>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</si>
  <si>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</si>
  <si>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</si>
  <si>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</si>
  <si>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</si>
  <si>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</si>
  <si>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</si>
  <si>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</si>
  <si>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</si>
  <si>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</si>
  <si>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</si>
  <si>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</si>
  <si>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</si>
  <si>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</si>
  <si>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</si>
  <si>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</si>
  <si>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</si>
  <si>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</si>
  <si>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</si>
  <si>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</si>
  <si>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</si>
  <si>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</si>
  <si>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</si>
  <si>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</si>
  <si>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</si>
  <si>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</si>
  <si>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</si>
  <si>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</si>
  <si>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</si>
  <si>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</si>
  <si>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</si>
  <si>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</si>
  <si>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</si>
  <si>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</si>
  <si>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</si>
  <si>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</si>
  <si>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</si>
  <si>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</si>
  <si>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</si>
  <si>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</si>
  <si>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</si>
  <si>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</si>
  <si>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</si>
  <si>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</si>
  <si>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</si>
  <si>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</si>
  <si>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</si>
  <si>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</si>
  <si>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</si>
  <si>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</si>
  <si>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</si>
  <si>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</si>
  <si>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</si>
  <si>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</si>
  <si>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</si>
  <si>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</si>
  <si>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</si>
  <si>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</si>
  <si>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</si>
  <si>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</si>
  <si>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</si>
  <si>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</si>
  <si>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</si>
  <si>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</si>
  <si>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</si>
  <si>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</si>
  <si>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</si>
  <si>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</si>
  <si>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</si>
  <si>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</si>
  <si>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</si>
  <si>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</si>
  <si>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</si>
  <si>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</si>
  <si>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</si>
  <si>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</si>
  <si>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</si>
  <si>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</si>
  <si>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</si>
  <si>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</si>
  <si>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</si>
  <si>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</si>
  <si>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</si>
  <si>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</si>
  <si>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</si>
  <si>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</si>
  <si>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</si>
  <si>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</si>
  <si>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</si>
  <si>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</si>
  <si>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</si>
  <si>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</si>
  <si>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</si>
  <si>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</si>
  <si>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</si>
  <si>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</si>
  <si>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</si>
  <si>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</si>
  <si>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</si>
  <si>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</si>
  <si>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</si>
  <si>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</si>
  <si>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</si>
  <si>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</si>
  <si>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</si>
  <si>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</si>
  <si>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</si>
  <si>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</si>
  <si>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</si>
  <si>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</si>
  <si>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</si>
  <si>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</si>
  <si>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</si>
  <si>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</si>
  <si>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</si>
  <si>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</si>
  <si>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</si>
  <si>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</si>
  <si>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</si>
  <si>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</si>
  <si>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</si>
  <si>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</si>
  <si>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</si>
  <si>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</si>
  <si>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</si>
  <si>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</si>
  <si>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</si>
  <si>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</si>
  <si>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</si>
  <si>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</si>
  <si>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</si>
  <si>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</si>
  <si>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</si>
  <si>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</si>
  <si>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</si>
  <si>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</si>
  <si>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</si>
  <si>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</si>
  <si>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</si>
  <si>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</si>
  <si>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</si>
  <si>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</si>
  <si>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</si>
  <si>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</si>
  <si>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</si>
  <si>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</si>
  <si>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</si>
  <si>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</si>
  <si>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</si>
  <si>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</si>
  <si>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</si>
  <si>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</si>
  <si>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</si>
  <si>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</si>
  <si>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</si>
  <si>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</si>
  <si>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</si>
  <si>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</si>
  <si>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</si>
  <si>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</si>
  <si>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</si>
  <si>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</si>
  <si>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</si>
  <si>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</si>
  <si>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</si>
  <si>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</si>
  <si>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</si>
  <si>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</si>
  <si>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</si>
  <si>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</si>
  <si>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</si>
  <si>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</si>
  <si>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</si>
  <si>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</si>
  <si>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</si>
  <si>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</si>
  <si>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</si>
  <si>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</si>
  <si>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</si>
  <si>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</si>
  <si>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</si>
  <si>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</si>
  <si>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</si>
  <si>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</si>
  <si>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</si>
  <si>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</si>
  <si>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</si>
  <si>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</si>
  <si>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</si>
  <si>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</si>
  <si>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</si>
  <si>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</si>
  <si>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</si>
  <si>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</si>
  <si>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</si>
  <si>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</si>
  <si>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</si>
  <si>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</si>
  <si>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</si>
  <si>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</si>
  <si>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</si>
  <si>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</si>
  <si>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</si>
  <si>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</si>
  <si>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</si>
  <si>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</si>
  <si>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</si>
  <si>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</si>
  <si>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</si>
  <si>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</si>
  <si>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</si>
  <si>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</si>
  <si>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</si>
  <si>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</si>
  <si>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</si>
  <si>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</si>
  <si>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</si>
  <si>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</si>
  <si>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</si>
  <si>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</si>
  <si>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</si>
  <si>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</si>
  <si>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</si>
  <si>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</si>
  <si>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</si>
  <si>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</si>
  <si>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</si>
  <si>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</si>
  <si>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</si>
  <si>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</si>
  <si>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</si>
  <si>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</si>
  <si>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</si>
  <si>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</si>
  <si>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</si>
  <si>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</si>
  <si>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</si>
  <si>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</si>
  <si>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</si>
  <si>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</si>
  <si>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</si>
  <si>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</si>
  <si>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</si>
  <si>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</si>
  <si>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</si>
  <si>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</si>
  <si>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</si>
  <si>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</si>
  <si>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</si>
  <si>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</si>
  <si>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</si>
  <si>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</si>
  <si>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</si>
  <si>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</si>
  <si>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</si>
  <si>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</si>
  <si>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</si>
  <si>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</si>
  <si>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</si>
  <si>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</si>
  <si>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</si>
  <si>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</si>
  <si>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</si>
  <si>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</si>
  <si>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</si>
  <si>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</si>
  <si>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</si>
  <si>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</si>
  <si>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</si>
  <si>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</si>
  <si>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</si>
  <si>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</si>
  <si>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</si>
  <si>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</si>
  <si>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</si>
  <si>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</si>
  <si>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</si>
  <si>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</si>
  <si>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</si>
  <si>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</si>
  <si>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</si>
  <si>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</si>
  <si>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</si>
  <si>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</si>
  <si>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</si>
  <si>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</si>
  <si>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</si>
  <si>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</si>
  <si>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</si>
  <si>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</si>
  <si>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</si>
  <si>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</si>
  <si>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</si>
  <si>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</si>
  <si>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</si>
  <si>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</si>
  <si>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</si>
  <si>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</si>
  <si>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</si>
  <si>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</si>
  <si>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</si>
  <si>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</si>
  <si>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</si>
  <si>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</si>
  <si>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</si>
  <si>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</si>
  <si>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</si>
  <si>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</si>
  <si>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</si>
  <si>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</si>
  <si>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</si>
  <si>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</si>
  <si>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</si>
  <si>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</si>
  <si>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</si>
  <si>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</si>
  <si>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</si>
  <si>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</si>
  <si>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</si>
  <si>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</si>
  <si>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</si>
  <si>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</si>
  <si>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</si>
  <si>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</si>
  <si>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</si>
  <si>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</si>
  <si>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</si>
  <si>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</si>
  <si>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</si>
  <si>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</si>
  <si>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</si>
  <si>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</si>
  <si>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</si>
  <si>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</si>
  <si>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</si>
  <si>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</si>
  <si>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</si>
  <si>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</si>
  <si>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</si>
  <si>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</si>
  <si>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</si>
  <si>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</si>
  <si>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</si>
  <si>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</si>
  <si>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</si>
  <si>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</si>
  <si>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</si>
  <si>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</si>
  <si>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</si>
  <si>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</si>
  <si>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</si>
  <si>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</si>
  <si>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</si>
  <si>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</si>
  <si>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</si>
  <si>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</si>
  <si>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</si>
  <si>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</si>
  <si>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</si>
  <si>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</si>
  <si>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</si>
  <si>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</si>
  <si>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</si>
  <si>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</si>
  <si>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</si>
  <si>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</si>
  <si>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</si>
  <si>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</si>
  <si>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</si>
  <si>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</si>
  <si>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</si>
  <si>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</si>
  <si>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</si>
  <si>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</si>
  <si>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</si>
  <si>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</si>
  <si>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</si>
  <si>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</si>
  <si>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</si>
  <si>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</si>
  <si>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</si>
  <si>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</si>
  <si>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</si>
  <si>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</si>
  <si>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</si>
  <si>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</si>
  <si>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</si>
  <si>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</si>
  <si>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</si>
  <si>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</si>
  <si>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</si>
  <si>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</si>
  <si>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</si>
  <si>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</si>
  <si>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</si>
  <si>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</si>
  <si>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</si>
  <si>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</si>
  <si>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</si>
  <si>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</si>
  <si>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</si>
  <si>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</si>
  <si>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</si>
  <si>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</si>
  <si>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</si>
  <si>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</si>
  <si>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</si>
  <si>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</si>
  <si>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</si>
  <si>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</si>
  <si>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</si>
  <si>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</si>
  <si>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</si>
  <si>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</si>
  <si>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</si>
  <si>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</si>
  <si>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</si>
  <si>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</si>
  <si>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</si>
  <si>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</si>
  <si>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</si>
  <si>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</si>
  <si>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</si>
  <si>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</si>
  <si>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</si>
  <si>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</si>
  <si>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</si>
  <si>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</si>
  <si>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</si>
  <si>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</si>
  <si>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</si>
  <si>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</si>
  <si>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</si>
  <si>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</si>
  <si>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</si>
  <si>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</si>
  <si>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</si>
  <si>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</si>
  <si>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</si>
  <si>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</si>
  <si>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</si>
  <si>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</si>
  <si>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</si>
  <si>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</si>
  <si>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</si>
  <si>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</si>
  <si>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</si>
  <si>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</si>
  <si>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</si>
  <si>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</si>
  <si>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</si>
  <si>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</si>
  <si>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</si>
  <si>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</si>
  <si>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</si>
  <si>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</si>
  <si>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</si>
  <si>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</si>
  <si>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</si>
  <si>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</si>
  <si>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</si>
  <si>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</si>
  <si>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</si>
  <si>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</si>
  <si>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</si>
  <si>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</si>
  <si>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</si>
  <si>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</si>
  <si>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</si>
  <si>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</si>
  <si>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</si>
  <si>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</si>
  <si>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</si>
  <si>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</si>
  <si>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</si>
  <si>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</si>
  <si>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</si>
  <si>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</si>
  <si>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</si>
  <si>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</si>
  <si>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</si>
  <si>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</si>
  <si>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</si>
  <si>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</si>
  <si>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</si>
  <si>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</si>
  <si>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</si>
  <si>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</si>
  <si>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</si>
  <si>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</si>
  <si>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</si>
  <si>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</si>
  <si>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</si>
  <si>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</si>
  <si>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</si>
  <si>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</si>
  <si>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</si>
  <si>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</si>
  <si>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</si>
  <si>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</si>
  <si>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</si>
  <si>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</si>
  <si>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</si>
  <si>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</si>
  <si>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</si>
  <si>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</si>
  <si>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</si>
  <si>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</si>
  <si>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</si>
  <si>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</si>
  <si>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</si>
  <si>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</si>
  <si>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</si>
  <si>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</si>
  <si>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</si>
  <si>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</si>
  <si>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</si>
  <si>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</si>
  <si>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</si>
  <si>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</si>
  <si>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</si>
  <si>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</si>
  <si>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</si>
  <si>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</si>
  <si>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</si>
  <si>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</si>
  <si>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</si>
  <si>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</si>
  <si>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</si>
  <si>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</si>
  <si>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</si>
  <si>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</si>
  <si>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</si>
  <si>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</si>
  <si>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</si>
  <si>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</si>
  <si>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</si>
  <si>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</si>
  <si>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</si>
  <si>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</si>
  <si>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</si>
  <si>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</si>
  <si>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</si>
  <si>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</si>
  <si>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</si>
  <si>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</si>
  <si>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</si>
  <si>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</si>
  <si>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</si>
  <si>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</si>
  <si>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</si>
  <si>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</si>
  <si>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</si>
  <si>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</si>
  <si>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</si>
  <si>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</si>
  <si>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</si>
  <si>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</si>
  <si>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</si>
  <si>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</si>
  <si>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</si>
  <si>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</si>
  <si>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</si>
  <si>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</si>
  <si>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</si>
  <si>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</si>
  <si>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</si>
  <si>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</si>
  <si>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</si>
  <si>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</si>
  <si>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</si>
  <si>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</si>
  <si>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</si>
  <si>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</si>
  <si>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</si>
  <si>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</si>
  <si>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</si>
  <si>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</si>
  <si>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</si>
  <si>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</si>
  <si>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</si>
  <si>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</si>
  <si>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</si>
  <si>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</si>
  <si>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</si>
  <si>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</si>
  <si>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</si>
  <si>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</si>
  <si>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</si>
  <si>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</si>
  <si>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</si>
  <si>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</si>
  <si>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</si>
  <si>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</si>
  <si>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</si>
  <si>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</si>
  <si>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</si>
  <si>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</si>
  <si>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</si>
  <si>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</si>
  <si>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</si>
  <si>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</si>
  <si>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</si>
  <si>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</si>
  <si>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</si>
  <si>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</si>
  <si>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</si>
  <si>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</si>
  <si>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</si>
  <si>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</si>
  <si>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</si>
  <si>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</si>
  <si>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</si>
  <si>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</si>
  <si>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</si>
  <si>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</si>
  <si>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</si>
  <si>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</si>
  <si>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</si>
  <si>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</si>
  <si>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</si>
  <si>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</si>
  <si>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</si>
  <si>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</si>
  <si>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</si>
  <si>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</si>
  <si>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</si>
  <si>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</si>
  <si>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</si>
  <si>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</si>
  <si>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</si>
  <si>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</si>
  <si>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</si>
  <si>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</si>
  <si>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</si>
  <si>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</si>
  <si>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</si>
  <si>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</si>
  <si>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</si>
  <si>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</si>
  <si>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</si>
  <si>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</si>
  <si>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</si>
  <si>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</si>
  <si>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</si>
  <si>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</si>
  <si>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</si>
  <si>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</si>
  <si>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</si>
  <si>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</si>
  <si>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</si>
  <si>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</si>
  <si>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</si>
  <si>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</si>
  <si>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</si>
  <si>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</si>
  <si>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</si>
  <si>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</si>
  <si>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</si>
  <si>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</si>
  <si>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</si>
  <si>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</si>
  <si>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</si>
  <si>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</si>
  <si>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</si>
  <si>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</si>
  <si>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</si>
  <si>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</si>
  <si>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</si>
  <si>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</si>
  <si>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</si>
  <si>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</si>
  <si>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</si>
  <si>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</si>
  <si>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</si>
  <si>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</si>
  <si>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</si>
  <si>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</si>
  <si>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</si>
  <si>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</si>
  <si>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</si>
  <si>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</si>
  <si>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</si>
  <si>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</si>
  <si>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</si>
  <si>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</si>
  <si>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</si>
  <si>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</si>
  <si>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</si>
  <si>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</si>
  <si>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</si>
  <si>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</si>
  <si>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</si>
  <si>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</si>
  <si>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</si>
  <si>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</si>
  <si>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</si>
  <si>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</si>
  <si>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</si>
  <si>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</si>
  <si>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</si>
  <si>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</si>
  <si>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</si>
  <si>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</si>
  <si>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</si>
  <si>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</si>
  <si>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</si>
  <si>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</si>
  <si>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</si>
  <si>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</si>
  <si>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</si>
  <si>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</si>
  <si>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</si>
  <si>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</si>
  <si>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</si>
  <si>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</si>
  <si>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</si>
  <si>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</si>
  <si>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</si>
  <si>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</si>
  <si>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</si>
  <si>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</si>
  <si>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</si>
  <si>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</si>
  <si>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</si>
  <si>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</si>
  <si>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</si>
  <si>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</si>
  <si>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</si>
  <si>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</si>
  <si>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</si>
  <si>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</si>
  <si>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</si>
  <si>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</si>
  <si>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</si>
  <si>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</si>
  <si>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</si>
  <si>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</si>
  <si>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</si>
  <si>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</si>
  <si>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</si>
  <si>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</si>
  <si>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</si>
  <si>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</si>
  <si>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</si>
  <si>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</si>
  <si>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</si>
  <si>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</si>
  <si>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</si>
  <si>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</si>
  <si>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</si>
  <si>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</si>
  <si>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</si>
  <si>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</si>
  <si>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</si>
  <si>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</si>
  <si>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</si>
  <si>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</si>
  <si>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</si>
  <si>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</si>
  <si>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</si>
  <si>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</si>
  <si>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</si>
  <si>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</si>
  <si>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</si>
  <si>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</si>
  <si>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</si>
  <si>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</si>
  <si>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</si>
  <si>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</si>
  <si>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</si>
  <si>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</si>
  <si>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</si>
  <si>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</si>
  <si>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</si>
  <si>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</si>
  <si>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</si>
  <si>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</si>
  <si>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</si>
  <si>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</si>
  <si>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</si>
  <si>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</si>
  <si>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</si>
  <si>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</si>
  <si>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</si>
  <si>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</si>
  <si>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</si>
  <si>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</si>
  <si>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</si>
  <si>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</si>
  <si>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</si>
  <si>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</si>
  <si>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</si>
  <si>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</si>
  <si>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</si>
  <si>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</si>
  <si>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</si>
  <si>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</si>
  <si>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</si>
  <si>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</si>
  <si>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</si>
  <si>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</si>
  <si>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</si>
  <si>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</si>
  <si>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</si>
  <si>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</si>
  <si>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</si>
  <si>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</si>
  <si>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</si>
  <si>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</si>
  <si>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</si>
  <si>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</si>
  <si>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</si>
  <si>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</si>
  <si>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</si>
  <si>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</si>
  <si>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</si>
  <si>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</si>
  <si>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</si>
  <si>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</si>
  <si>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</si>
  <si>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</si>
  <si>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</si>
  <si>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</si>
  <si>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</si>
  <si>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</si>
  <si>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</si>
  <si>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</si>
  <si>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</si>
  <si>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</si>
  <si>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</si>
  <si>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</si>
  <si>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</si>
  <si>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</si>
  <si>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</si>
  <si>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</si>
  <si>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</si>
  <si>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</si>
  <si>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</si>
  <si>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</si>
  <si>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</si>
  <si>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</si>
  <si>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</si>
  <si>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</si>
  <si>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</si>
  <si>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</si>
  <si>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</si>
  <si>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</si>
  <si>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</si>
  <si>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</si>
  <si>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</si>
  <si>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</si>
  <si>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</si>
  <si>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</si>
  <si>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</si>
  <si>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</si>
  <si>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</si>
  <si>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</si>
  <si>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</si>
  <si>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</si>
  <si>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</si>
  <si>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</si>
  <si>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</si>
  <si>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</si>
  <si>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</si>
  <si>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</si>
  <si>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</si>
  <si>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</si>
  <si>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</si>
  <si>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</si>
  <si>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</si>
  <si>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</si>
  <si>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</si>
  <si>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</si>
  <si>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</si>
  <si>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</si>
  <si>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</si>
  <si>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</si>
  <si>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</si>
  <si>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</si>
  <si>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</si>
  <si>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</si>
  <si>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</si>
  <si>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</si>
  <si>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</si>
  <si>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</si>
  <si>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</si>
  <si>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</si>
  <si>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</si>
  <si>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</si>
  <si>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</si>
  <si>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</si>
  <si>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</si>
  <si>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</si>
  <si>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</si>
  <si>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</si>
  <si>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</si>
  <si>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</si>
  <si>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</si>
  <si>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</si>
  <si>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</si>
  <si>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</si>
  <si>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</si>
  <si>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</si>
  <si>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</si>
  <si>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</si>
  <si>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</si>
  <si>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</si>
  <si>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</si>
  <si>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</si>
  <si>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</si>
  <si>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</si>
  <si>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</si>
  <si>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</si>
  <si>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</si>
  <si>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</si>
  <si>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</si>
  <si>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</si>
  <si>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</si>
  <si>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</si>
  <si>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</si>
  <si>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</si>
  <si>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</si>
  <si>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</si>
  <si>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</si>
  <si>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</si>
  <si>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</si>
  <si>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</si>
  <si>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</si>
  <si>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</si>
  <si>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</si>
  <si>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</si>
  <si>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</si>
  <si>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</si>
  <si>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</si>
  <si>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</si>
  <si>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</si>
  <si>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</si>
  <si>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</si>
  <si>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</si>
  <si>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</si>
  <si>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</si>
  <si>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</si>
  <si>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</si>
  <si>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</si>
  <si>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</si>
  <si>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</si>
  <si>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</si>
  <si>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</si>
  <si>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</si>
  <si>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</si>
  <si>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</si>
  <si>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</si>
  <si>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</si>
  <si>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</si>
  <si>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</si>
  <si>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</si>
  <si>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</si>
  <si>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</si>
  <si>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</si>
  <si>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</si>
  <si>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</si>
  <si>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</si>
  <si>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</si>
  <si>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</si>
  <si>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</si>
  <si>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</si>
  <si>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</si>
  <si>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</si>
  <si>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</si>
  <si>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</si>
  <si>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</si>
  <si>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</si>
  <si>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</si>
  <si>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</si>
  <si>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</si>
  <si>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</si>
  <si>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</si>
  <si>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</si>
  <si>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</si>
  <si>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</si>
  <si>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</si>
  <si>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</si>
  <si>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</si>
  <si>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</si>
  <si>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</si>
  <si>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</si>
  <si>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</si>
  <si>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</si>
  <si>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</si>
  <si>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</si>
  <si>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</si>
  <si>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</si>
  <si>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</si>
  <si>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</si>
  <si>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</si>
  <si>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</si>
  <si>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</si>
  <si>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</si>
  <si>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</si>
  <si>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</si>
  <si>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</si>
  <si>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</si>
  <si>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</si>
  <si>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</si>
  <si>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</si>
  <si>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</si>
  <si>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</si>
  <si>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</si>
  <si>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</si>
  <si>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</si>
  <si>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</si>
  <si>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</si>
  <si>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</si>
  <si>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</si>
  <si>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</si>
  <si>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</si>
  <si>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</si>
  <si>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</si>
  <si>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</si>
  <si>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</si>
  <si>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</si>
  <si>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</si>
  <si>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</si>
  <si>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</si>
  <si>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</si>
  <si>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</si>
  <si>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</si>
  <si>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</si>
  <si>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</si>
  <si>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</si>
  <si>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</si>
  <si>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</si>
  <si>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</si>
  <si>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</si>
  <si>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</si>
  <si>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</si>
  <si>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</si>
  <si>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</si>
  <si>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</si>
  <si>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</si>
  <si>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</si>
  <si>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</si>
  <si>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</si>
  <si>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</si>
  <si>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</si>
  <si>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</si>
  <si>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</si>
  <si>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</si>
  <si>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</si>
  <si>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</si>
  <si>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</si>
  <si>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</si>
  <si>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</si>
  <si>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</si>
  <si>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</si>
  <si>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</si>
  <si>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</si>
  <si>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</si>
  <si>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</si>
  <si>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</si>
  <si>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</si>
  <si>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</si>
  <si>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</si>
  <si>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</si>
  <si>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</si>
  <si>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</si>
  <si>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</si>
  <si>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</si>
  <si>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</si>
  <si>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</si>
  <si>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</si>
  <si>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</si>
  <si>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</si>
  <si>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</si>
  <si>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</si>
  <si>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</si>
  <si>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</si>
  <si>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</si>
  <si>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</si>
  <si>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</si>
  <si>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</si>
  <si>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</si>
  <si>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</si>
  <si>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</si>
  <si>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</si>
  <si>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</si>
  <si>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</si>
  <si>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</si>
  <si>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</si>
  <si>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</si>
  <si>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</si>
  <si>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</si>
  <si>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</si>
  <si>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</si>
  <si>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</si>
  <si>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</si>
  <si>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</si>
  <si>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</si>
  <si>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</si>
  <si>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</si>
  <si>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</si>
  <si>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</si>
  <si>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</si>
  <si>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</si>
  <si>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</si>
  <si>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</si>
  <si>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</si>
  <si>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</si>
  <si>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</si>
  <si>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</si>
  <si>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</si>
  <si>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</si>
  <si>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</si>
  <si>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</si>
  <si>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</si>
  <si>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</si>
  <si>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</si>
  <si>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</si>
  <si>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</si>
  <si>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</si>
  <si>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</si>
  <si>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</si>
  <si>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</si>
  <si>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</si>
  <si>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</si>
  <si>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</si>
  <si>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</si>
  <si>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</si>
  <si>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</si>
  <si>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</si>
  <si>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</si>
  <si>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</si>
  <si>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</si>
  <si>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</si>
  <si>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</si>
  <si>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</si>
  <si>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</si>
  <si>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</si>
  <si>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</si>
  <si>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</si>
  <si>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</si>
  <si>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</si>
  <si>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</si>
  <si>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</si>
  <si>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</si>
  <si>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</si>
  <si>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</si>
  <si>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</si>
  <si>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</si>
  <si>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</si>
  <si>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</si>
  <si>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</si>
  <si>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</si>
  <si>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</si>
  <si>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</si>
  <si>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</si>
  <si>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</si>
  <si>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</si>
  <si>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</si>
  <si>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</si>
  <si>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</si>
  <si>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</si>
  <si>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</si>
  <si>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</si>
  <si>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</si>
  <si>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</si>
  <si>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</si>
  <si>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</si>
  <si>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</si>
  <si>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</si>
  <si>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</si>
  <si>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</si>
  <si>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</si>
  <si>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</si>
  <si>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</si>
  <si>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</si>
  <si>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</si>
  <si>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</si>
  <si>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</si>
  <si>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</si>
  <si>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</si>
  <si>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</si>
  <si>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</si>
  <si>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</si>
  <si>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</si>
  <si>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</si>
  <si>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</si>
  <si>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</si>
  <si>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</si>
  <si>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</si>
  <si>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</si>
  <si>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</si>
  <si>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</si>
  <si>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</si>
  <si>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</si>
  <si>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</si>
  <si>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</si>
  <si>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</si>
  <si>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</si>
  <si>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</si>
  <si>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</si>
  <si>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</si>
  <si>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</si>
  <si>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</si>
  <si>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</si>
  <si>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</si>
  <si>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</si>
  <si>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</si>
  <si>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</si>
  <si>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</si>
  <si>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</si>
  <si>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</si>
  <si>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</si>
  <si>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</si>
  <si>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</si>
  <si>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</si>
  <si>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</si>
  <si>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</si>
  <si>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</si>
  <si>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</si>
  <si>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</si>
  <si>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</si>
  <si>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</si>
  <si>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</si>
  <si>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</si>
  <si>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</si>
  <si>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</si>
  <si>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</si>
  <si>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</si>
  <si>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</si>
  <si>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</si>
  <si>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</si>
  <si>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</si>
  <si>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</si>
  <si>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</si>
  <si>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</si>
  <si>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</si>
  <si>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</si>
  <si>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</si>
  <si>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</si>
  <si>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</si>
  <si>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</si>
  <si>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</si>
  <si>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</si>
  <si>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</si>
  <si>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</si>
  <si>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</si>
  <si>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</si>
  <si>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</si>
  <si>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</si>
  <si>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</si>
  <si>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</si>
  <si>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</si>
  <si>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</si>
  <si>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</si>
  <si>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</si>
  <si>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</si>
  <si>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</si>
  <si>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</si>
  <si>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</si>
  <si>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</si>
  <si>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</si>
  <si>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</si>
  <si>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</si>
  <si>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</si>
  <si>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</si>
  <si>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</si>
  <si>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</si>
  <si>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</si>
  <si>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</si>
  <si>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</si>
  <si>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</si>
  <si>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</si>
  <si>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</si>
  <si>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</si>
  <si>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</si>
  <si>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</si>
  <si>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</si>
  <si>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</si>
  <si>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</si>
  <si>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</si>
  <si>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</si>
  <si>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</si>
  <si>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</si>
  <si>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</si>
  <si>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</si>
  <si>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</si>
  <si>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</si>
  <si>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</si>
  <si>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</si>
  <si>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</si>
  <si>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</si>
  <si>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</si>
  <si>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</si>
  <si>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</si>
  <si>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</si>
  <si>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</si>
  <si>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</si>
  <si>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</si>
  <si>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</si>
  <si>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</si>
  <si>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</si>
  <si>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</si>
  <si>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</si>
  <si>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</si>
  <si>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</si>
  <si>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</si>
  <si>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</si>
  <si>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</si>
  <si>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</si>
  <si>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</si>
  <si>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</si>
  <si>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</si>
  <si>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</si>
  <si>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</si>
  <si>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</si>
  <si>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</si>
  <si>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</si>
  <si>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</si>
  <si>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</si>
  <si>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</si>
  <si>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</si>
  <si>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</si>
  <si>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</si>
  <si>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</si>
  <si>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</si>
  <si>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</si>
  <si>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</si>
  <si>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</si>
  <si>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</si>
  <si>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</si>
  <si>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</si>
  <si>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</si>
  <si>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</si>
  <si>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</si>
  <si>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</si>
  <si>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</si>
  <si>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</si>
  <si>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</si>
  <si>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</si>
  <si>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</si>
  <si>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</si>
  <si>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</si>
  <si>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</si>
  <si>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</si>
  <si>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</si>
  <si>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</si>
  <si>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</si>
  <si>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</si>
  <si>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</si>
  <si>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</si>
  <si>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</si>
  <si>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</si>
  <si>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</si>
  <si>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</si>
  <si>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</si>
  <si>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</si>
  <si>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</si>
  <si>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</si>
  <si>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</si>
  <si>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</si>
  <si>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</si>
  <si>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</si>
  <si>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</si>
  <si>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</si>
  <si>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</si>
  <si>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</si>
  <si>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</si>
  <si>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</si>
  <si>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</si>
  <si>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</si>
  <si>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</si>
  <si>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</si>
  <si>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</si>
  <si>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</si>
  <si>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</si>
  <si>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</si>
  <si>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</si>
  <si>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</si>
  <si>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</si>
  <si>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</si>
  <si>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</si>
  <si>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</si>
  <si>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</si>
  <si>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</si>
  <si>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</si>
  <si>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</si>
  <si>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</si>
  <si>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</si>
  <si>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</si>
  <si>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</si>
  <si>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</si>
  <si>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</si>
  <si>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</si>
  <si>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</si>
  <si>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</si>
  <si>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</si>
  <si>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</si>
  <si>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</si>
  <si>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</si>
  <si>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</si>
  <si>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</si>
  <si>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</si>
  <si>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</si>
  <si>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</si>
  <si>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</si>
  <si>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</si>
  <si>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</si>
  <si>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</si>
  <si>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</si>
  <si>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</si>
  <si>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</si>
  <si>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</si>
  <si>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</si>
  <si>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</si>
  <si>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</si>
  <si>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</si>
  <si>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</si>
  <si>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</si>
  <si>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</si>
  <si>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</si>
  <si>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</si>
  <si>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</si>
  <si>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</si>
  <si>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</si>
  <si>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</si>
  <si>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</si>
  <si>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</si>
  <si>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</si>
  <si>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</si>
  <si>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</si>
  <si>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</si>
  <si>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</si>
  <si>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</si>
  <si>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</si>
  <si>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</si>
  <si>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</si>
  <si>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</si>
  <si>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</si>
  <si>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</si>
  <si>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</si>
  <si>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</si>
  <si>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</si>
  <si>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</si>
  <si>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</si>
  <si>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</si>
  <si>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</si>
  <si>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</si>
  <si>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</si>
  <si>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</si>
  <si>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</si>
  <si>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</si>
  <si>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</si>
  <si>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</si>
  <si>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</si>
  <si>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</si>
  <si>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</si>
  <si>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</si>
  <si>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</si>
  <si>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</si>
  <si>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</si>
  <si>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</si>
  <si>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</si>
  <si>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</si>
  <si>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</si>
  <si>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</si>
  <si>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</si>
  <si>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</si>
  <si>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</si>
  <si>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</si>
  <si>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</si>
  <si>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</si>
  <si>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</si>
  <si>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</si>
  <si>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</si>
  <si>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</si>
  <si>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</si>
  <si>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</si>
  <si>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</si>
  <si>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</si>
  <si>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</si>
  <si>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</si>
  <si>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</si>
  <si>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</si>
  <si>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</si>
  <si>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</si>
  <si>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</si>
  <si>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</si>
  <si>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</si>
  <si>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</si>
  <si>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</si>
  <si>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</si>
  <si>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</si>
  <si>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</si>
  <si>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</si>
  <si>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</si>
  <si>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</si>
  <si>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</si>
  <si>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</si>
  <si>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</si>
  <si>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</si>
  <si>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</si>
  <si>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</si>
  <si>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</si>
  <si>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</si>
  <si>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</si>
  <si>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</si>
  <si>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</si>
  <si>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</si>
  <si>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</si>
  <si>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</si>
  <si>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</si>
  <si>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</si>
  <si>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</si>
  <si>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</si>
  <si>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</si>
  <si>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</si>
  <si>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</si>
  <si>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</si>
  <si>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</si>
  <si>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</si>
  <si>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</si>
  <si>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</si>
  <si>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</si>
  <si>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</si>
  <si>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</si>
  <si>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</si>
  <si>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</si>
  <si>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</si>
  <si>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</si>
  <si>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</si>
  <si>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</si>
  <si>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</si>
  <si>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</si>
  <si>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</si>
  <si>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</si>
  <si>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</si>
  <si>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</si>
  <si>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</si>
  <si>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</si>
  <si>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</si>
  <si>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</si>
  <si>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</si>
  <si>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</si>
  <si>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</si>
  <si>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</si>
  <si>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</si>
  <si>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</si>
  <si>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</si>
  <si>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</si>
  <si>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</si>
  <si>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</si>
  <si>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</si>
  <si>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</si>
  <si>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</si>
  <si>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</si>
  <si>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</si>
  <si>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</si>
  <si>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</si>
  <si>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</si>
  <si>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</si>
  <si>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</si>
  <si>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</si>
  <si>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</si>
  <si>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</si>
  <si>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</si>
  <si>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</si>
  <si>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</si>
  <si>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</si>
  <si>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</si>
  <si>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</si>
  <si>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</si>
  <si>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</si>
  <si>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</si>
  <si>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</si>
  <si>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</si>
  <si>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</si>
  <si>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</si>
  <si>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</si>
  <si>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</si>
  <si>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</si>
  <si>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</si>
  <si>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</si>
  <si>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</si>
  <si>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</si>
  <si>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</si>
  <si>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</si>
  <si>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</si>
  <si>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</si>
  <si>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</si>
  <si>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</si>
  <si>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</si>
  <si>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</si>
  <si>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</si>
  <si>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</si>
  <si>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</si>
  <si>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</si>
  <si>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</si>
  <si>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</si>
  <si>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</si>
  <si>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</si>
  <si>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</si>
  <si>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</si>
  <si>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</si>
  <si>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</si>
  <si>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</si>
  <si>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</si>
  <si>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</si>
  <si>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</si>
  <si>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</si>
  <si>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</si>
  <si>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</si>
  <si>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</si>
  <si>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</si>
  <si>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</si>
  <si>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</si>
  <si>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</si>
  <si>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</si>
  <si>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</si>
  <si>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</si>
  <si>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</si>
  <si>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</si>
  <si>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</si>
  <si>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</si>
  <si>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</si>
  <si>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</si>
  <si>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</si>
  <si>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</si>
  <si>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</si>
  <si>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</si>
  <si>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</si>
  <si>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</si>
  <si>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</si>
  <si>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</si>
  <si>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</si>
  <si>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</si>
  <si>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</si>
  <si>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</si>
  <si>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</si>
  <si>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</si>
  <si>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</si>
  <si>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</si>
  <si>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</si>
  <si>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</si>
  <si>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</si>
  <si>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</si>
  <si>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</si>
  <si>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</si>
  <si>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</si>
  <si>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</si>
  <si>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</si>
  <si>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</si>
  <si>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</si>
  <si>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</si>
  <si>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</si>
  <si>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</si>
  <si>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</si>
  <si>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</si>
  <si>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</si>
  <si>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</si>
  <si>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</si>
  <si>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</si>
  <si>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</si>
  <si>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</si>
  <si>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</si>
  <si>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</si>
  <si>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</si>
  <si>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</si>
  <si>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</si>
  <si>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</si>
  <si>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</si>
  <si>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</si>
  <si>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</si>
  <si>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</si>
  <si>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</si>
  <si>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</si>
  <si>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</si>
  <si>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</si>
  <si>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</si>
  <si>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</si>
  <si>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</si>
  <si>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</si>
  <si>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</si>
  <si>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</si>
  <si>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</si>
  <si>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</si>
  <si>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</si>
  <si>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</si>
  <si>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</si>
  <si>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</si>
  <si>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</si>
  <si>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</si>
  <si>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</si>
  <si>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</si>
  <si>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</si>
  <si>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</si>
  <si>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</si>
  <si>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</si>
  <si>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</si>
  <si>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</si>
  <si>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</si>
  <si>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</si>
  <si>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</si>
  <si>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</si>
  <si>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</si>
  <si>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</si>
  <si>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</si>
  <si>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</si>
  <si>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</si>
  <si>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</si>
  <si>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</si>
  <si>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</si>
  <si>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</si>
  <si>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</si>
  <si>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</si>
  <si>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</si>
  <si>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</si>
  <si>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</si>
  <si>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</si>
  <si>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</si>
  <si>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</si>
  <si>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</si>
  <si>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</si>
  <si>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</si>
  <si>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</si>
  <si>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</si>
  <si>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</si>
  <si>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</si>
  <si>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</si>
  <si>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</si>
  <si>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</si>
  <si>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</si>
  <si>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</si>
  <si>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</si>
  <si>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</si>
  <si>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</si>
  <si>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</si>
  <si>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</si>
  <si>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</si>
  <si>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</si>
  <si>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</si>
  <si>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</si>
  <si>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</si>
  <si>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</si>
  <si>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</si>
  <si>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</si>
  <si>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</si>
  <si>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</si>
  <si>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</si>
  <si>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</si>
  <si>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</si>
  <si>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</si>
  <si>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</si>
  <si>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</si>
  <si>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</si>
  <si>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</si>
  <si>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</si>
  <si>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</si>
  <si>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</si>
  <si>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</si>
  <si>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</si>
  <si>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</si>
  <si>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</si>
  <si>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</si>
  <si>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</si>
  <si>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</si>
  <si>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</si>
  <si>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</si>
  <si>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</si>
  <si>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</si>
  <si>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</si>
  <si>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</si>
  <si>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</si>
  <si>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</si>
  <si>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</si>
  <si>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</si>
  <si>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</si>
  <si>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</si>
  <si>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</si>
  <si>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</si>
  <si>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</si>
  <si>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</si>
  <si>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</si>
  <si>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</si>
  <si>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</si>
  <si>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</si>
  <si>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</si>
  <si>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</si>
  <si>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</si>
  <si>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</si>
  <si>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</si>
  <si>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</si>
  <si>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</si>
  <si>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</si>
  <si>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</si>
  <si>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</si>
  <si>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</si>
  <si>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</si>
  <si>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</si>
  <si>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</si>
  <si>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</si>
  <si>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</si>
  <si>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</si>
  <si>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</si>
  <si>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</si>
  <si>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</si>
  <si>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</si>
  <si>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</si>
  <si>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</si>
  <si>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</si>
  <si>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</si>
  <si>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</si>
  <si>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</si>
  <si>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</si>
  <si>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</si>
  <si>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</si>
  <si>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</si>
  <si>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</si>
  <si>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</si>
  <si>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</si>
  <si>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</si>
  <si>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</si>
  <si>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</si>
  <si>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</si>
  <si>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</si>
  <si>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</si>
  <si>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</si>
  <si>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</si>
  <si>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</si>
  <si>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</si>
  <si>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</si>
  <si>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</si>
  <si>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</si>
  <si>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</si>
  <si>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</si>
  <si>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</si>
  <si>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</si>
  <si>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</si>
  <si>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</si>
  <si>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</si>
  <si>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</si>
  <si>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</si>
  <si>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</si>
  <si>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</si>
  <si>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</si>
  <si>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</si>
  <si>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</si>
  <si>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</si>
  <si>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</si>
  <si>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</si>
  <si>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</si>
  <si>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</si>
  <si>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</si>
  <si>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</si>
  <si>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</si>
  <si>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</si>
  <si>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</si>
  <si>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</si>
  <si>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</si>
  <si>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</si>
  <si>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</si>
  <si>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</si>
  <si>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</si>
  <si>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</si>
  <si>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</si>
  <si>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</si>
  <si>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</si>
  <si>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</si>
  <si>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</si>
  <si>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</si>
  <si>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</si>
  <si>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</si>
  <si>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</si>
  <si>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</si>
  <si>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</si>
  <si>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</si>
  <si>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</si>
  <si>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</si>
  <si>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</si>
  <si>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</si>
  <si>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</si>
  <si>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</si>
  <si>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</si>
  <si>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</si>
  <si>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</si>
  <si>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</si>
  <si>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</si>
  <si>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</si>
  <si>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</si>
  <si>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</si>
  <si>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</si>
  <si>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</si>
  <si>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</si>
  <si>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</si>
  <si>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</si>
  <si>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</si>
  <si>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</si>
  <si>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</si>
  <si>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</si>
  <si>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</si>
  <si>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</si>
  <si>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</si>
  <si>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</si>
  <si>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</si>
  <si>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</si>
  <si>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</si>
  <si>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</si>
  <si>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</si>
  <si>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</si>
  <si>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</si>
  <si>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</si>
  <si>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</si>
  <si>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</si>
  <si>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</si>
  <si>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</si>
  <si>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</si>
  <si>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</si>
  <si>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</si>
  <si>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</si>
  <si>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</si>
  <si>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</si>
  <si>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</si>
  <si>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</si>
  <si>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</si>
  <si>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</si>
  <si>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</si>
  <si>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</si>
  <si>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</si>
  <si>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</si>
  <si>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</si>
  <si>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</si>
  <si>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</si>
  <si>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</si>
  <si>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</si>
  <si>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</si>
  <si>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</si>
  <si>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</si>
  <si>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</si>
  <si>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</si>
  <si>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</si>
  <si>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</si>
  <si>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</si>
  <si>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</si>
  <si>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</si>
  <si>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</si>
  <si>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</si>
  <si>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</si>
  <si>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</si>
  <si>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</si>
  <si>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</si>
  <si>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</si>
  <si>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</si>
  <si>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</si>
  <si>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</si>
  <si>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</si>
  <si>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</si>
  <si>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</si>
  <si>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</si>
  <si>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</si>
  <si>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</si>
  <si>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</si>
  <si>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</si>
  <si>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</si>
  <si>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</si>
  <si>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</si>
  <si>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</si>
  <si>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</si>
  <si>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</si>
  <si>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</si>
  <si>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</si>
  <si>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</si>
  <si>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</si>
  <si>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</si>
  <si>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</si>
  <si>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</si>
  <si>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</si>
  <si>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</si>
  <si>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</si>
  <si>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</si>
  <si>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</si>
  <si>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</si>
  <si>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</si>
  <si>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</si>
  <si>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</si>
  <si>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</si>
  <si>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</si>
  <si>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</si>
  <si>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</si>
  <si>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</si>
  <si>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</si>
  <si>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</si>
  <si>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</si>
  <si>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</si>
  <si>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</si>
  <si>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</si>
  <si>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</si>
  <si>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</si>
  <si>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</si>
  <si>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</si>
  <si>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</si>
  <si>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</si>
  <si>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</si>
  <si>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</si>
  <si>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</si>
  <si>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</si>
  <si>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</si>
  <si>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</si>
  <si>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</si>
  <si>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</si>
  <si>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</si>
  <si>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</si>
  <si>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</si>
  <si>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</si>
  <si>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</si>
  <si>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</si>
  <si>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</si>
  <si>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</si>
  <si>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</si>
  <si>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</si>
  <si>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</si>
  <si>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</si>
  <si>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</si>
  <si>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</si>
  <si>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</si>
  <si>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</si>
  <si>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</si>
  <si>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</si>
  <si>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</si>
  <si>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</si>
  <si>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</si>
  <si>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</si>
  <si>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</si>
  <si>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</si>
  <si>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</si>
  <si>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</si>
  <si>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</si>
  <si>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</si>
  <si>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</si>
  <si>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</si>
  <si>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</si>
  <si>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</si>
  <si>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</si>
  <si>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</si>
  <si>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</si>
  <si>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</si>
  <si>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</si>
  <si>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</si>
  <si>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</si>
  <si>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</si>
  <si>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</si>
  <si>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</si>
  <si>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</si>
  <si>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</si>
  <si>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</si>
  <si>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</si>
  <si>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</si>
  <si>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</si>
  <si>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</si>
  <si>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</si>
  <si>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</si>
  <si>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</si>
  <si>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</si>
  <si>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</si>
  <si>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</si>
  <si>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</si>
  <si>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</si>
  <si>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</si>
  <si>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</si>
  <si>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</si>
  <si>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</si>
  <si>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</si>
  <si>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</si>
  <si>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</si>
  <si>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</si>
  <si>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</si>
  <si>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</si>
  <si>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</si>
  <si>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</si>
  <si>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</si>
  <si>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</si>
  <si>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</si>
  <si>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</si>
  <si>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</si>
  <si>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</si>
  <si>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</si>
  <si>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</si>
  <si>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</si>
  <si>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</si>
  <si>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</si>
  <si>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</si>
  <si>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</si>
  <si>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</si>
  <si>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</si>
  <si>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</si>
  <si>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</si>
  <si>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</si>
  <si>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</si>
  <si>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</si>
  <si>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</si>
  <si>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</si>
  <si>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</si>
  <si>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</si>
  <si>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</si>
  <si>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</si>
  <si>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</si>
  <si>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</si>
  <si>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</si>
  <si>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</si>
  <si>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</si>
  <si>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</si>
  <si>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</si>
  <si>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</si>
  <si>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</si>
  <si>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</si>
  <si>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</si>
  <si>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</si>
  <si>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</si>
  <si>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</si>
  <si>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</si>
  <si>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</si>
  <si>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</si>
  <si>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</si>
  <si>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</si>
  <si>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</si>
  <si>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</si>
  <si>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</si>
  <si>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</si>
  <si>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</si>
  <si>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</si>
  <si>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</si>
  <si>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</si>
  <si>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</si>
  <si>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</si>
  <si>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</si>
  <si>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</si>
  <si>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</si>
  <si>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</si>
  <si>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</si>
  <si>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</si>
  <si>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</si>
  <si>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</si>
  <si>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</si>
  <si>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</si>
  <si>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</si>
  <si>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</si>
  <si>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</si>
  <si>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</si>
  <si>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</si>
  <si>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</si>
  <si>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</si>
  <si>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</si>
  <si>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</si>
  <si>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</si>
  <si>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</si>
  <si>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</si>
  <si>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</si>
  <si>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</si>
  <si>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</si>
  <si>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</si>
  <si>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</si>
  <si>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</si>
  <si>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</si>
  <si>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</si>
  <si>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</si>
  <si>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</si>
  <si>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</si>
  <si>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</si>
  <si>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</si>
  <si>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</si>
  <si>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</si>
  <si>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</si>
  <si>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</si>
  <si>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</si>
  <si>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</si>
  <si>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</si>
  <si>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</si>
  <si>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</si>
  <si>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</si>
  <si>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</si>
  <si>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</si>
  <si>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</si>
  <si>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</si>
  <si>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</si>
  <si>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</si>
  <si>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</si>
  <si>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</si>
  <si>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</si>
  <si>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</si>
  <si>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</si>
  <si>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</si>
  <si>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</si>
  <si>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</si>
  <si>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</si>
  <si>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</si>
  <si>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</si>
  <si>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</si>
  <si>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</si>
  <si>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</si>
  <si>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</si>
  <si>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</si>
  <si>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</si>
  <si>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</si>
  <si>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</si>
  <si>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</si>
  <si>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</si>
  <si>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</si>
  <si>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</si>
  <si>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</si>
  <si>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</si>
  <si>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</si>
  <si>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</si>
  <si>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</si>
  <si>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</si>
  <si>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</si>
  <si>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</si>
  <si>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</si>
  <si>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</si>
  <si>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</si>
  <si>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</si>
  <si>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</si>
  <si>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</si>
  <si>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</si>
  <si>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</si>
  <si>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</si>
  <si>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</si>
  <si>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</si>
  <si>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</si>
  <si>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</si>
  <si>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</si>
  <si>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</si>
  <si>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</si>
  <si>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</si>
  <si>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</si>
  <si>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</si>
  <si>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</si>
  <si>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</si>
  <si>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</si>
  <si>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</si>
  <si>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</si>
  <si>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</si>
  <si>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</si>
  <si>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</si>
  <si>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</si>
  <si>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</si>
  <si>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</si>
  <si>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</si>
  <si>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</si>
  <si>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</si>
  <si>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</si>
  <si>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</si>
  <si>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</si>
  <si>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</si>
  <si>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</si>
  <si>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</si>
  <si>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</si>
  <si>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</si>
  <si>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</si>
  <si>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</si>
  <si>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</si>
  <si>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</si>
  <si>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</si>
  <si>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</si>
  <si>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</si>
  <si>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</si>
  <si>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</si>
  <si>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</si>
  <si>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</si>
  <si>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</si>
  <si>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</si>
  <si>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</si>
  <si>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</si>
  <si>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</si>
  <si>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</si>
  <si>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</si>
  <si>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</si>
  <si>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</si>
  <si>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</si>
  <si>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</si>
  <si>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</si>
  <si>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</si>
  <si>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</si>
  <si>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</si>
  <si>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</si>
  <si>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</si>
  <si>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</si>
  <si>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</si>
  <si>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</si>
  <si>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</si>
  <si>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</si>
  <si>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</si>
  <si>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</si>
  <si>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</si>
  <si>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</si>
  <si>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</si>
  <si>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</si>
  <si>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</si>
  <si>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</si>
  <si>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</si>
  <si>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</si>
  <si>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</si>
  <si>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</si>
  <si>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</si>
  <si>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</si>
  <si>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</si>
  <si>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</si>
  <si>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</si>
  <si>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</si>
  <si>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</si>
  <si>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</si>
  <si>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</si>
  <si>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</si>
  <si>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</si>
  <si>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</si>
  <si>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</si>
  <si>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</si>
  <si>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</si>
  <si>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</si>
  <si>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</si>
  <si>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</si>
  <si>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</si>
  <si>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</si>
  <si>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</si>
  <si>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</si>
  <si>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</si>
  <si>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</si>
  <si>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</si>
  <si>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</si>
  <si>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</si>
  <si>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</si>
  <si>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</si>
  <si>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</si>
  <si>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</si>
  <si>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</si>
  <si>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</si>
  <si>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</si>
  <si>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</si>
  <si>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</si>
  <si>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</si>
  <si>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</si>
  <si>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</si>
  <si>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</si>
  <si>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</si>
  <si>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</si>
  <si>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</si>
  <si>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</si>
  <si>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</si>
  <si>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</si>
  <si>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</si>
  <si>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</si>
  <si>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</si>
  <si>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</si>
  <si>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</si>
  <si>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</si>
  <si>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</si>
  <si>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</si>
  <si>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</si>
  <si>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</si>
  <si>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</si>
  <si>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</si>
  <si>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</si>
  <si>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</si>
  <si>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</si>
  <si>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</si>
  <si>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</si>
  <si>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</si>
  <si>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</si>
  <si>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</si>
  <si>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</si>
  <si>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</si>
  <si>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</si>
  <si>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</si>
  <si>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</si>
  <si>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</si>
  <si>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</si>
  <si>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</si>
  <si>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</si>
  <si>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</si>
  <si>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</si>
  <si>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</si>
  <si>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</si>
  <si>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</si>
  <si>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</si>
  <si>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</si>
  <si>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</si>
  <si>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</si>
  <si>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</si>
  <si>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</si>
  <si>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</si>
  <si>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</si>
  <si>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</si>
  <si>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</si>
  <si>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</si>
  <si>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</si>
  <si>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</si>
  <si>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</si>
  <si>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</si>
  <si>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</si>
  <si>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</si>
  <si>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</si>
  <si>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</si>
  <si>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</si>
  <si>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</si>
  <si>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</si>
  <si>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</si>
  <si>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</si>
  <si>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</si>
  <si>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</si>
  <si>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</si>
  <si>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</si>
  <si>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</si>
  <si>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</si>
  <si>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</si>
  <si>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</si>
  <si>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</si>
  <si>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</si>
  <si>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</si>
  <si>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</si>
  <si>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</si>
  <si>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</si>
  <si>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</si>
  <si>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</si>
  <si>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</si>
  <si>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</si>
  <si>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</si>
  <si>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</si>
  <si>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</si>
  <si>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</si>
  <si>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</si>
  <si>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</si>
  <si>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</si>
  <si>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</si>
  <si>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</si>
  <si>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</si>
  <si>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</si>
  <si>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</si>
  <si>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</si>
  <si>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</si>
  <si>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</si>
  <si>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</si>
  <si>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</si>
  <si>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</si>
  <si>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</si>
  <si>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</si>
  <si>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</si>
  <si>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</si>
  <si>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</si>
  <si>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</si>
  <si>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</si>
  <si>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</si>
  <si>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</si>
  <si>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</si>
  <si>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</si>
  <si>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</si>
  <si>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</si>
  <si>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</si>
  <si>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</si>
  <si>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</si>
  <si>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</si>
  <si>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</si>
  <si>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</si>
  <si>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</si>
  <si>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</si>
  <si>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</si>
  <si>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</si>
  <si>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</si>
  <si>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</si>
  <si>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</si>
  <si>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</si>
  <si>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</si>
  <si>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</si>
  <si>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</si>
  <si>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</si>
  <si>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</si>
  <si>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</si>
  <si>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</si>
  <si>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</si>
  <si>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</si>
  <si>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</si>
  <si>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</si>
  <si>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</si>
  <si>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</si>
  <si>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</si>
  <si>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</si>
  <si>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</si>
  <si>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</si>
  <si>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</si>
  <si>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</si>
  <si>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</si>
  <si>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</si>
  <si>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</si>
  <si>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</si>
  <si>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</si>
  <si>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</si>
  <si>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</si>
  <si>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</si>
  <si>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</si>
  <si>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</si>
  <si>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</si>
  <si>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</si>
  <si>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</si>
  <si>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</si>
  <si>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</si>
  <si>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</si>
  <si>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</si>
  <si>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</si>
  <si>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</si>
  <si>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</si>
  <si>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</si>
  <si>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</si>
  <si>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</si>
  <si>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</si>
  <si>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</si>
  <si>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</si>
  <si>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</si>
  <si>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</si>
  <si>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</si>
  <si>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</si>
  <si>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</si>
  <si>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</si>
  <si>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</si>
  <si>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</si>
  <si>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</si>
  <si>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</si>
  <si>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</si>
  <si>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</si>
  <si>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</si>
  <si>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</si>
  <si>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</si>
  <si>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</si>
  <si>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</si>
  <si>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</si>
  <si>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</si>
  <si>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</si>
  <si>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</si>
  <si>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</si>
  <si>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</si>
  <si>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</si>
  <si>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</si>
  <si>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</si>
  <si>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</si>
  <si>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</si>
  <si>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</si>
  <si>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</si>
  <si>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</si>
  <si>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</si>
  <si>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</si>
  <si>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</si>
  <si>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</si>
  <si>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</si>
  <si>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</si>
  <si>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</si>
  <si>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</si>
  <si>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</si>
  <si>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</si>
  <si>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</si>
  <si>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</si>
  <si>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</si>
  <si>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</si>
  <si>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</si>
  <si>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</si>
  <si>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</si>
  <si>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</si>
  <si>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</si>
  <si>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</si>
  <si>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</si>
  <si>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</si>
  <si>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</si>
  <si>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</si>
  <si>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</si>
  <si>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</si>
  <si>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</si>
  <si>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</si>
  <si>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</si>
  <si>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</si>
  <si>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</si>
  <si>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</si>
  <si>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</si>
  <si>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</si>
  <si>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</si>
  <si>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</si>
  <si>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</si>
  <si>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</si>
  <si>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</si>
  <si>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</si>
  <si>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</si>
  <si>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</si>
  <si>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</si>
  <si>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</si>
  <si>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</si>
  <si>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</si>
  <si>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</si>
  <si>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</si>
  <si>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</si>
  <si>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</si>
  <si>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</si>
  <si>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</si>
  <si>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</si>
  <si>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</si>
  <si>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</si>
  <si>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</si>
  <si>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</si>
  <si>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</si>
  <si>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</si>
  <si>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</si>
  <si>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</si>
  <si>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</si>
  <si>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</si>
  <si>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</si>
  <si>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</si>
  <si>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</si>
  <si>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</si>
  <si>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</si>
  <si>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</si>
  <si>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</si>
  <si>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</si>
  <si>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</si>
  <si>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</si>
  <si>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</si>
  <si>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</si>
  <si>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</si>
  <si>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</si>
  <si>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</si>
  <si>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</si>
  <si>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</si>
  <si>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</si>
  <si>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</si>
  <si>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</si>
  <si>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</si>
  <si>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</si>
  <si>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</si>
  <si>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</si>
  <si>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</si>
  <si>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</si>
  <si>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</si>
  <si>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</si>
  <si>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</si>
  <si>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</si>
  <si>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</si>
  <si>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</si>
  <si>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</si>
  <si>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</si>
  <si>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</si>
  <si>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</si>
  <si>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</si>
  <si>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</si>
  <si>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</si>
  <si>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</si>
  <si>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</si>
  <si>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</si>
  <si>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</si>
  <si>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</si>
  <si>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</si>
  <si>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</si>
  <si>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</si>
  <si>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</si>
  <si>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</si>
  <si>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</si>
  <si>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</si>
  <si>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</si>
  <si>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</si>
  <si>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</si>
  <si>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</si>
  <si>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</si>
  <si>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</si>
  <si>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</si>
  <si>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</si>
  <si>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</si>
  <si>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</si>
  <si>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</si>
  <si>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</si>
  <si>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</si>
  <si>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</si>
  <si>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</si>
  <si>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</si>
  <si>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</si>
  <si>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</si>
  <si>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</si>
  <si>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</si>
  <si>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</si>
  <si>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</si>
  <si>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</si>
  <si>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</si>
  <si>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</si>
  <si>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</si>
  <si>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</si>
  <si>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</si>
  <si>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</si>
  <si>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</si>
  <si>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</si>
  <si>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</si>
  <si>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</si>
  <si>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</si>
  <si>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</si>
  <si>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</si>
  <si>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</si>
  <si>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</si>
  <si>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</si>
  <si>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</si>
  <si>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</si>
  <si>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</si>
  <si>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</si>
  <si>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</si>
  <si>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</si>
  <si>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</si>
  <si>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</si>
  <si>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</si>
  <si>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</si>
  <si>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</si>
  <si>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</si>
  <si>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</si>
  <si>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</si>
  <si>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</si>
  <si>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</si>
  <si>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</si>
  <si>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</si>
  <si>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</si>
  <si>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</si>
  <si>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</si>
  <si>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</si>
  <si>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</si>
  <si>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</si>
  <si>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</si>
  <si>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</si>
  <si>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</si>
  <si>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</si>
  <si>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</si>
  <si>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</si>
  <si>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</si>
  <si>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</si>
  <si>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</si>
  <si>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</si>
  <si>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</si>
  <si>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</si>
  <si>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</si>
  <si>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</si>
  <si>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</si>
  <si>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</si>
  <si>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</si>
  <si>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</si>
  <si>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</si>
  <si>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</si>
  <si>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</si>
  <si>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</si>
  <si>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</si>
  <si>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</si>
  <si>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</si>
  <si>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</si>
  <si>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</si>
  <si>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</si>
  <si>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</si>
  <si>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</si>
  <si>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</si>
  <si>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</si>
  <si>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</si>
  <si>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</si>
  <si>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</si>
  <si>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</si>
  <si>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</si>
  <si>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</si>
  <si>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</si>
  <si>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</si>
  <si>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</si>
  <si>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</si>
  <si>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</si>
  <si>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</si>
  <si>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</si>
  <si>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</si>
  <si>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</si>
  <si>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</si>
  <si>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</si>
  <si>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</si>
  <si>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</si>
  <si>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</si>
  <si>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</si>
  <si>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</si>
  <si>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</si>
  <si>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</si>
  <si>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</si>
  <si>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</si>
  <si>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</si>
  <si>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</si>
  <si>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</si>
  <si>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</si>
  <si>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</si>
  <si>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</si>
  <si>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</si>
  <si>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</si>
  <si>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</si>
  <si>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</si>
  <si>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</si>
  <si>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</si>
  <si>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</si>
  <si>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</si>
  <si>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</si>
  <si>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</si>
  <si>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</si>
  <si>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</si>
  <si>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</si>
  <si>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</si>
  <si>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</si>
  <si>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</si>
  <si>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</si>
  <si>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</si>
  <si>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</si>
  <si>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</si>
  <si>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</si>
  <si>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</si>
  <si>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</si>
  <si>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</si>
  <si>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</si>
  <si>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</si>
  <si>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</si>
  <si>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</si>
  <si>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</si>
  <si>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</si>
  <si>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</si>
  <si>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</si>
  <si>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</si>
  <si>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</si>
  <si>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</si>
  <si>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</si>
  <si>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</si>
  <si>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</si>
  <si>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</si>
  <si>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</si>
  <si>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</si>
  <si>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</si>
  <si>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</si>
  <si>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</si>
  <si>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</si>
  <si>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</si>
  <si>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</si>
  <si>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</si>
  <si>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</si>
  <si>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</si>
  <si>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</si>
  <si>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</si>
  <si>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</si>
  <si>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</si>
  <si>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</si>
  <si>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</si>
  <si>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</si>
  <si>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</si>
  <si>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</si>
  <si>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</si>
  <si>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</si>
  <si>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</si>
  <si>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</si>
  <si>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</si>
  <si>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</si>
  <si>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</si>
  <si>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</si>
  <si>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</si>
  <si>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</si>
  <si>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</si>
  <si>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</si>
  <si>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</si>
  <si>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</si>
  <si>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</si>
  <si>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</si>
  <si>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</si>
  <si>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</si>
  <si>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</si>
  <si>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</si>
  <si>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</si>
  <si>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</si>
  <si>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</si>
  <si>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</si>
  <si>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</si>
  <si>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</si>
  <si>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</si>
  <si>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</si>
  <si>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</si>
  <si>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</si>
  <si>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</si>
  <si>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</si>
  <si>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</si>
  <si>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</si>
  <si>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</si>
  <si>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</si>
  <si>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</si>
  <si>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</si>
  <si>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</si>
  <si>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</si>
  <si>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</si>
  <si>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</si>
  <si>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</si>
  <si>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</si>
  <si>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</si>
  <si>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</si>
  <si>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</si>
  <si>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</si>
  <si>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</si>
  <si>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</si>
  <si>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</si>
  <si>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</si>
  <si>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</si>
  <si>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</si>
  <si>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</si>
  <si>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</si>
  <si>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</si>
  <si>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</si>
  <si>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</si>
  <si>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</si>
  <si>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</si>
  <si>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</si>
  <si>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</si>
  <si>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</si>
  <si>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</si>
  <si>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</si>
  <si>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</si>
  <si>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</si>
  <si>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</si>
  <si>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</si>
  <si>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</si>
  <si>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</si>
  <si>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</si>
  <si>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</si>
  <si>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</si>
  <si>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</si>
  <si>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</si>
  <si>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</si>
  <si>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</si>
  <si>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</si>
  <si>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</si>
  <si>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</si>
  <si>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</si>
  <si>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</si>
  <si>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</si>
  <si>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</si>
  <si>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</si>
  <si>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</si>
  <si>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</si>
  <si>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</si>
  <si>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</si>
  <si>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</si>
  <si>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</si>
  <si>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</si>
  <si>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</si>
  <si>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</si>
  <si>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</si>
  <si>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</si>
  <si>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</si>
  <si>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</si>
  <si>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</si>
  <si>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</si>
  <si>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</si>
  <si>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</si>
  <si>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</si>
  <si>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</si>
  <si>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</si>
  <si>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</si>
  <si>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</si>
  <si>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</si>
  <si>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</si>
  <si>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</si>
  <si>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</si>
  <si>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</si>
  <si>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</si>
  <si>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</si>
  <si>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</si>
  <si>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</si>
  <si>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</si>
  <si>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</si>
  <si>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</si>
  <si>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</si>
  <si>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</si>
  <si>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</si>
  <si>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</si>
  <si>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</si>
  <si>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</si>
  <si>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</si>
  <si>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</si>
  <si>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</si>
  <si>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</si>
  <si>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</si>
  <si>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</si>
  <si>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</si>
  <si>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</si>
  <si>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</si>
  <si>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</si>
  <si>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</si>
  <si>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</si>
  <si>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</si>
  <si>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</si>
  <si>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</si>
  <si>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</si>
  <si>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</si>
  <si>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</si>
  <si>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</si>
  <si>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</si>
  <si>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</si>
  <si>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</si>
  <si>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</si>
  <si>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</si>
  <si>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</si>
  <si>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</si>
  <si>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</si>
  <si>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</si>
  <si>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</si>
  <si>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</si>
  <si>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</si>
  <si>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</si>
  <si>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</si>
  <si>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</si>
  <si>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</si>
  <si>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</si>
  <si>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</si>
  <si>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</si>
  <si>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</si>
  <si>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</si>
  <si>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</si>
  <si>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</si>
  <si>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</si>
  <si>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</si>
  <si>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</si>
  <si>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</si>
  <si>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</si>
  <si>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</si>
  <si>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</si>
  <si>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</si>
  <si>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</si>
  <si>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</si>
  <si>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</si>
  <si>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</si>
  <si>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</si>
  <si>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</si>
  <si>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</si>
  <si>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</si>
  <si>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</si>
  <si>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</si>
  <si>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</si>
  <si>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</si>
  <si>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</si>
  <si>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</si>
  <si>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</si>
  <si>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</si>
  <si>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</si>
  <si>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</si>
  <si>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</si>
  <si>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</si>
  <si>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</si>
  <si>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</si>
  <si>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</si>
  <si>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</si>
  <si>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</si>
  <si>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</si>
  <si>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</si>
  <si>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</si>
  <si>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</si>
  <si>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</si>
  <si>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</si>
  <si>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</si>
  <si>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</si>
  <si>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</si>
  <si>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</si>
  <si>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</si>
  <si>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</si>
  <si>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</si>
  <si>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</si>
  <si>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</si>
  <si>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</si>
  <si>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</si>
  <si>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</si>
  <si>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</si>
  <si>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</si>
  <si>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</si>
  <si>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</si>
  <si>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</si>
  <si>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</si>
  <si>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</si>
  <si>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</si>
  <si>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</si>
  <si>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</si>
  <si>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</si>
  <si>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</si>
  <si>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</si>
  <si>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</si>
  <si>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</si>
  <si>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</si>
  <si>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</si>
  <si>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</si>
  <si>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</si>
  <si>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</si>
  <si>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</si>
  <si>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</si>
  <si>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</si>
  <si>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</si>
  <si>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</si>
  <si>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</si>
  <si>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</si>
  <si>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</si>
  <si>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</si>
  <si>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</si>
  <si>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</si>
  <si>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</si>
  <si>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</si>
  <si>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</si>
  <si>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</si>
  <si>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</si>
  <si>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</si>
  <si>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</si>
  <si>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</si>
  <si>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</si>
  <si>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</si>
  <si>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</si>
  <si>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</si>
  <si>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</si>
  <si>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</si>
  <si>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</si>
  <si>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</si>
  <si>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</si>
  <si>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</si>
  <si>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</si>
  <si>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</si>
  <si>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</si>
  <si>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</si>
  <si>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</si>
  <si>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</si>
  <si>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</si>
  <si>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</si>
  <si>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</si>
  <si>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</si>
  <si>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</si>
  <si>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</si>
  <si>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</si>
  <si>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</si>
  <si>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</si>
  <si>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</si>
  <si>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</si>
  <si>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</si>
  <si>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</si>
  <si>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</si>
  <si>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</si>
  <si>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</si>
  <si>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</si>
  <si>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</si>
  <si>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</si>
  <si>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</si>
  <si>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</si>
  <si>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</si>
  <si>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</si>
  <si>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</si>
  <si>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</si>
  <si>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</si>
  <si>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</si>
  <si>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</si>
  <si>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</si>
  <si>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</si>
  <si>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</si>
  <si>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</si>
  <si>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</si>
  <si>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</si>
  <si>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</si>
  <si>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</si>
  <si>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</si>
  <si>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</si>
  <si>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</si>
  <si>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</si>
  <si>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</si>
  <si>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</si>
  <si>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</si>
  <si>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</si>
  <si>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</si>
  <si>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</si>
  <si>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</si>
  <si>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</si>
  <si>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</si>
  <si>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</si>
  <si>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</si>
  <si>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</si>
  <si>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</si>
  <si>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</si>
  <si>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</si>
  <si>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</si>
  <si>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</si>
  <si>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</si>
  <si>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</si>
  <si>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</si>
  <si>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</si>
  <si>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</si>
  <si>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</si>
  <si>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</si>
  <si>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</si>
  <si>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</si>
  <si>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</si>
  <si>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</si>
  <si>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</si>
  <si>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</si>
  <si>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</si>
  <si>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</si>
  <si>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</si>
  <si>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</si>
  <si>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</si>
  <si>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</si>
  <si>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</si>
  <si>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</si>
  <si>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</si>
  <si>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</si>
  <si>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</si>
  <si>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</si>
  <si>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</si>
  <si>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</si>
  <si>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</si>
  <si>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</si>
  <si>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</si>
  <si>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</si>
  <si>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</si>
  <si>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</si>
  <si>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</si>
  <si>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</si>
  <si>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</si>
  <si>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</si>
  <si>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</si>
  <si>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</si>
  <si>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</si>
  <si>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</si>
  <si>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</si>
  <si>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</si>
  <si>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</si>
  <si>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</si>
  <si>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</si>
  <si>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</si>
  <si>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</si>
  <si>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</si>
  <si>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</si>
  <si>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</si>
  <si>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</si>
  <si>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</si>
  <si>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</si>
  <si>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</si>
  <si>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</si>
  <si>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</si>
  <si>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</si>
  <si>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</si>
  <si>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</si>
  <si>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</si>
  <si>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</si>
  <si>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</si>
  <si>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</si>
  <si>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</si>
  <si>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</si>
  <si>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</si>
  <si>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</si>
  <si>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</si>
  <si>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</si>
  <si>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</si>
  <si>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</si>
  <si>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</si>
  <si>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</si>
  <si>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</si>
  <si>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</si>
  <si>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</si>
  <si>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</si>
  <si>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</si>
  <si>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</si>
  <si>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</si>
  <si>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</si>
  <si>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</si>
  <si>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</si>
  <si>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</si>
  <si>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</si>
  <si>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</si>
  <si>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</si>
  <si>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</si>
  <si>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</si>
  <si>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</si>
  <si>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</si>
  <si>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</si>
  <si>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</si>
  <si>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</si>
  <si>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</si>
  <si>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</si>
  <si>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</si>
  <si>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</si>
  <si>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</si>
  <si>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</si>
  <si>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</si>
  <si>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</si>
  <si>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</si>
  <si>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</si>
  <si>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</si>
  <si>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</si>
  <si>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</si>
  <si>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</si>
  <si>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</si>
  <si>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</si>
  <si>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</si>
  <si>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</si>
  <si>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</si>
  <si>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</si>
  <si>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</si>
  <si>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</si>
  <si>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</si>
  <si>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</si>
  <si>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</si>
  <si>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</si>
  <si>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</si>
  <si>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</si>
  <si>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</si>
  <si>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</si>
  <si>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</si>
  <si>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</si>
  <si>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</si>
  <si>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</si>
  <si>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</si>
  <si>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</si>
  <si>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</si>
  <si>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</si>
  <si>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</si>
  <si>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</si>
  <si>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</si>
  <si>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</si>
  <si>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</si>
  <si>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</si>
  <si>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</si>
  <si>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</si>
  <si>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</si>
  <si>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</si>
  <si>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</si>
  <si>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</si>
  <si>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</si>
  <si>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</si>
  <si>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</si>
  <si>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</si>
  <si>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</si>
  <si>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</si>
  <si>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</si>
  <si>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</si>
  <si>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</si>
  <si>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</si>
  <si>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</si>
  <si>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</si>
  <si>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</si>
  <si>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</si>
  <si>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</si>
  <si>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</si>
  <si>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</si>
  <si>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</si>
  <si>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</si>
  <si>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</si>
  <si>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</si>
  <si>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</si>
  <si>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</si>
  <si>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</si>
  <si>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</si>
  <si>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</si>
  <si>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</si>
  <si>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</si>
  <si>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</si>
  <si>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</si>
  <si>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</si>
  <si>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</si>
  <si>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</si>
  <si>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</si>
  <si>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</si>
  <si>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</si>
  <si>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</si>
  <si>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</si>
  <si>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</si>
  <si>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</si>
  <si>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</si>
  <si>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</si>
  <si>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</si>
  <si>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</si>
  <si>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</si>
  <si>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</si>
  <si>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</si>
  <si>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</si>
  <si>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</si>
  <si>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</si>
  <si>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</si>
  <si>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</si>
  <si>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</si>
  <si>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</si>
  <si>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</si>
  <si>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</si>
  <si>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</si>
  <si>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</si>
  <si>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</si>
  <si>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</si>
  <si>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</si>
  <si>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</si>
  <si>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</si>
  <si>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</si>
  <si>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</si>
  <si>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</si>
  <si>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</si>
  <si>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</si>
  <si>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</si>
  <si>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</si>
  <si>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</si>
  <si>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</si>
  <si>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</si>
  <si>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</si>
  <si>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</si>
  <si>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</si>
  <si>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</si>
  <si>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</si>
  <si>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</si>
  <si>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</si>
  <si>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</si>
  <si>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</si>
  <si>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</si>
  <si>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</si>
  <si>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</si>
  <si>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</si>
  <si>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</si>
  <si>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</si>
  <si>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</si>
  <si>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</si>
  <si>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</si>
  <si>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</si>
  <si>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</si>
  <si>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</si>
  <si>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</si>
  <si>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</si>
  <si>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</si>
  <si>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</si>
  <si>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</si>
  <si>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</si>
  <si>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</si>
  <si>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</si>
  <si>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</si>
  <si>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</si>
  <si>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</si>
  <si>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</si>
  <si>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</si>
  <si>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</si>
  <si>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</si>
  <si>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</si>
  <si>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</si>
  <si>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</si>
  <si>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</si>
  <si>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</si>
  <si>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</si>
  <si>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</si>
  <si>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</si>
  <si>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</si>
  <si>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</si>
  <si>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</si>
  <si>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</si>
  <si>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</si>
  <si>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</si>
  <si>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</si>
  <si>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</si>
  <si>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</si>
  <si>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</si>
  <si>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</si>
  <si>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</si>
  <si>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</si>
  <si>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</si>
  <si>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</si>
  <si>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</si>
  <si>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</si>
  <si>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</si>
  <si>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</si>
  <si>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</si>
  <si>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</si>
  <si>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</si>
  <si>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</si>
  <si>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</si>
  <si>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</si>
  <si>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</si>
  <si>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</si>
  <si>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</si>
  <si>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</si>
  <si>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</si>
  <si>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</si>
  <si>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</si>
  <si>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</si>
  <si>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</si>
  <si>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</si>
  <si>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</si>
  <si>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</si>
  <si>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</si>
  <si>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</si>
  <si>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</si>
  <si>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</si>
  <si>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</si>
  <si>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</si>
  <si>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</si>
  <si>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</si>
  <si>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</si>
  <si>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</si>
  <si>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</si>
  <si>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</si>
  <si>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</si>
  <si>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</si>
  <si>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</si>
  <si>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</si>
  <si>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</si>
  <si>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</si>
  <si>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</si>
  <si>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</si>
  <si>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</si>
  <si>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</si>
  <si>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</si>
  <si>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</si>
  <si>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</si>
  <si>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</si>
  <si>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</si>
  <si>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</si>
  <si>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</si>
  <si>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</si>
  <si>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</si>
  <si>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</si>
  <si>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</si>
  <si>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</si>
  <si>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</si>
  <si>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</si>
  <si>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</si>
  <si>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</si>
  <si>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</si>
  <si>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</si>
  <si>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</si>
  <si>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</si>
  <si>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</si>
  <si>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</si>
  <si>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</si>
  <si>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</si>
  <si>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</si>
  <si>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</si>
  <si>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</si>
  <si>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</si>
  <si>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</si>
  <si>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</si>
  <si>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</si>
  <si>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</si>
  <si>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</si>
  <si>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</si>
  <si>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</si>
  <si>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</si>
  <si>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</si>
  <si>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</si>
  <si>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</si>
  <si>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</si>
  <si>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</si>
  <si>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</si>
  <si>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</si>
  <si>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</si>
  <si>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</si>
  <si>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</si>
  <si>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</si>
  <si>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</si>
  <si>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</si>
  <si>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</si>
  <si>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</si>
  <si>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</si>
  <si>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</si>
  <si>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</si>
  <si>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</si>
  <si>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</si>
  <si>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</si>
  <si>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</si>
  <si>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</si>
  <si>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</si>
  <si>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</si>
  <si>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</si>
  <si>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</si>
  <si>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</si>
  <si>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</si>
  <si>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</si>
  <si>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</si>
  <si>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</si>
  <si>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</si>
  <si>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</si>
  <si>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</si>
  <si>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</si>
  <si>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</si>
  <si>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</si>
  <si>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</si>
  <si>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</si>
  <si>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</si>
  <si>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</si>
  <si>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</si>
  <si>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</si>
  <si>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</si>
  <si>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</si>
  <si>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</si>
  <si>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</si>
  <si>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</si>
  <si>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</si>
  <si>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</si>
  <si>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</si>
  <si>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</si>
  <si>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</si>
  <si>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</si>
  <si>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</si>
  <si>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</si>
  <si>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</si>
  <si>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</si>
  <si>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</si>
  <si>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</si>
  <si>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</si>
  <si>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</si>
  <si>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</si>
  <si>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</si>
  <si>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</si>
  <si>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</si>
  <si>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</si>
  <si>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</si>
  <si>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</si>
  <si>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</si>
  <si>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</si>
  <si>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</si>
  <si>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</si>
  <si>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</si>
  <si>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</si>
  <si>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</si>
  <si>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</si>
  <si>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</si>
  <si>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</si>
  <si>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</si>
  <si>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</si>
  <si>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</si>
  <si>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</si>
  <si>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</si>
  <si>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</si>
  <si>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</si>
  <si>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</si>
  <si>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</si>
  <si>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</si>
  <si>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</si>
  <si>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</si>
  <si>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</si>
  <si>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</si>
  <si>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</si>
  <si>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</si>
  <si>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</si>
  <si>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</si>
  <si>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</si>
  <si>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</si>
  <si>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</si>
  <si>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</si>
  <si>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</si>
  <si>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</si>
  <si>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</si>
  <si>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</si>
  <si>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</si>
  <si>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</si>
  <si>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</si>
  <si>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</si>
  <si>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</si>
  <si>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</si>
  <si>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</si>
  <si>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</si>
  <si>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</si>
  <si>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</si>
  <si>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</si>
  <si>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</si>
  <si>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</si>
  <si>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</si>
  <si>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</si>
  <si>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</si>
  <si>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</si>
  <si>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</si>
  <si>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</si>
  <si>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</si>
  <si>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</si>
  <si>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</si>
  <si>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</si>
  <si>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</si>
  <si>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</si>
  <si>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</si>
  <si>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</si>
  <si>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</si>
  <si>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</si>
  <si>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</si>
  <si>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</si>
  <si>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</si>
  <si>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</si>
  <si>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</si>
  <si>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</si>
  <si>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</si>
  <si>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</si>
  <si>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</si>
  <si>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</si>
  <si>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</si>
  <si>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</si>
  <si>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</si>
  <si>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</si>
  <si>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</si>
  <si>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</si>
  <si>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</si>
  <si>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</si>
  <si>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</si>
  <si>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</si>
  <si>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</si>
  <si>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</si>
  <si>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</si>
  <si>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</si>
  <si>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</si>
  <si>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</si>
  <si>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</si>
  <si>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</si>
  <si>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</si>
  <si>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</si>
  <si>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</si>
  <si>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</si>
  <si>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</si>
  <si>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</si>
  <si>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</si>
  <si>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</si>
  <si>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</si>
  <si>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</si>
  <si>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</si>
  <si>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</si>
  <si>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</si>
  <si>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</si>
  <si>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</si>
  <si>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</si>
  <si>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</si>
  <si>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</si>
  <si>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</si>
  <si>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</si>
  <si>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</si>
  <si>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</si>
  <si>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</si>
  <si>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</si>
  <si>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</si>
  <si>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</si>
  <si>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</si>
  <si>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</si>
  <si>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</si>
  <si>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</si>
  <si>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</si>
  <si>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</si>
  <si>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</si>
  <si>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</si>
  <si>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</si>
  <si>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</si>
  <si>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</si>
  <si>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</si>
  <si>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</si>
  <si>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</si>
  <si>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</si>
  <si>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</si>
  <si>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</si>
  <si>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</si>
  <si>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</si>
  <si>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</si>
  <si>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</si>
  <si>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</si>
  <si>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</si>
  <si>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</si>
  <si>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</si>
  <si>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</si>
  <si>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</si>
  <si>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</si>
  <si>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</si>
  <si>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</si>
  <si>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</si>
  <si>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</si>
  <si>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</si>
  <si>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</si>
  <si>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</si>
  <si>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</si>
  <si>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</si>
  <si>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</si>
  <si>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</si>
  <si>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</si>
  <si>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</si>
  <si>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</si>
  <si>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</si>
  <si>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</si>
  <si>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</si>
  <si>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</si>
  <si>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</si>
  <si>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</si>
  <si>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</si>
  <si>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</si>
  <si>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</si>
  <si>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</si>
  <si>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</si>
  <si>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</si>
  <si>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</si>
  <si>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</si>
  <si>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</si>
  <si>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</si>
  <si>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</si>
  <si>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</si>
  <si>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</si>
  <si>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</si>
  <si>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</si>
  <si>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</si>
  <si>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</si>
  <si>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</si>
  <si>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</si>
  <si>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</si>
  <si>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</si>
  <si>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</si>
  <si>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</si>
  <si>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</si>
  <si>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</si>
  <si>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</si>
  <si>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</si>
  <si>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</si>
  <si>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</si>
  <si>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</si>
  <si>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</si>
  <si>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</si>
  <si>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</si>
  <si>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</si>
  <si>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</si>
  <si>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</si>
  <si>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</si>
  <si>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</si>
  <si>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</si>
  <si>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</si>
  <si>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</si>
  <si>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</si>
  <si>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</si>
  <si>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</si>
  <si>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</si>
  <si>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</si>
  <si>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</si>
  <si>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</si>
  <si>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</si>
  <si>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</si>
  <si>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</si>
  <si>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</si>
  <si>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</si>
  <si>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</si>
  <si>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</si>
  <si>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</si>
  <si>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</si>
  <si>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</si>
  <si>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</si>
  <si>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</si>
  <si>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</si>
  <si>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</si>
  <si>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</si>
  <si>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</si>
  <si>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</si>
  <si>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</si>
  <si>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</si>
  <si>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</si>
  <si>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</si>
  <si>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</si>
  <si>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</si>
  <si>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</si>
  <si>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</si>
  <si>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</si>
  <si>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</si>
  <si>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</si>
  <si>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</si>
  <si>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</si>
  <si>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</si>
  <si>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</si>
  <si>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</si>
  <si>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</si>
  <si>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</si>
  <si>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</si>
  <si>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</si>
  <si>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</si>
  <si>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</si>
  <si>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</si>
  <si>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</si>
  <si>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</si>
  <si>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</si>
  <si>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</si>
  <si>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</si>
  <si>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</si>
  <si>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</si>
  <si>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</si>
  <si>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</si>
  <si>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</si>
  <si>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</si>
  <si>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</si>
  <si>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</si>
  <si>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</si>
  <si>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</si>
  <si>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</si>
  <si>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</si>
  <si>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</si>
  <si>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</si>
  <si>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</si>
  <si>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</si>
  <si>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</si>
  <si>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</si>
  <si>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</si>
  <si>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</si>
  <si>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</si>
  <si>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</si>
  <si>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</si>
  <si>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</si>
  <si>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</si>
  <si>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</si>
  <si>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</si>
  <si>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</si>
  <si>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</si>
  <si>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</si>
  <si>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</si>
  <si>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</si>
  <si>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</si>
  <si>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</si>
  <si>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</si>
  <si>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</si>
  <si>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</si>
  <si>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</si>
  <si>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</si>
  <si>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</si>
  <si>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</si>
  <si>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</si>
  <si>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</si>
  <si>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</si>
  <si>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</si>
  <si>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</si>
  <si>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</si>
  <si>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</si>
  <si>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</si>
  <si>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</si>
  <si>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</si>
  <si>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</si>
  <si>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</si>
  <si>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</si>
  <si>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</si>
  <si>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</si>
  <si>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</si>
  <si>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</si>
  <si>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</si>
  <si>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</si>
  <si>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</si>
  <si>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</si>
  <si>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</si>
  <si>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</si>
  <si>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</si>
  <si>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</si>
  <si>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</si>
  <si>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</si>
  <si>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</si>
  <si>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</si>
  <si>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</si>
  <si>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</si>
  <si>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</si>
  <si>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</si>
  <si>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</si>
  <si>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</si>
  <si>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</si>
  <si>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</si>
  <si>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</si>
  <si>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</si>
  <si>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</si>
  <si>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</si>
  <si>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</si>
  <si>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</si>
  <si>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</si>
  <si>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</si>
  <si>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</si>
  <si>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</si>
  <si>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</si>
  <si>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</si>
  <si>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</si>
  <si>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</si>
  <si>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</si>
  <si>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</si>
  <si>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</si>
  <si>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</si>
  <si>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</si>
  <si>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</si>
  <si>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</si>
  <si>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</si>
  <si>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</si>
  <si>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</si>
  <si>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</si>
  <si>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</si>
  <si>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</si>
  <si>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</si>
  <si>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</si>
  <si>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</si>
  <si>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</si>
  <si>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</si>
  <si>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</si>
  <si>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</si>
  <si>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</si>
  <si>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</si>
  <si>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</si>
  <si>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</si>
  <si>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</si>
  <si>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</si>
  <si>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</si>
  <si>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</si>
  <si>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</si>
  <si>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</si>
  <si>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</si>
  <si>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</si>
  <si>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</si>
  <si>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</si>
  <si>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</si>
  <si>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</si>
  <si>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</si>
  <si>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</si>
  <si>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</si>
  <si>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</si>
  <si>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</si>
  <si>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</si>
  <si>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</si>
  <si>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</si>
  <si>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</si>
  <si>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</si>
  <si>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</si>
  <si>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</si>
  <si>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</si>
  <si>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</si>
  <si>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</si>
  <si>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</si>
  <si>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</si>
  <si>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</si>
  <si>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</si>
  <si>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</si>
  <si>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</si>
  <si>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</si>
  <si>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</si>
  <si>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</si>
  <si>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</si>
  <si>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</si>
  <si>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</si>
  <si>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</si>
  <si>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</si>
  <si>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</si>
  <si>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</si>
  <si>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</si>
  <si>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</si>
  <si>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</si>
  <si>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</si>
  <si>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</si>
  <si>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</si>
  <si>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</si>
  <si>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</si>
  <si>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</si>
  <si>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</si>
  <si>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</si>
  <si>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</si>
  <si>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</si>
  <si>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</si>
  <si>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</si>
  <si>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</si>
  <si>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</si>
  <si>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</si>
  <si>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</si>
  <si>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</si>
  <si>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</si>
  <si>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</si>
  <si>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</si>
  <si>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</si>
  <si>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</si>
  <si>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</si>
  <si>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</si>
  <si>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</si>
  <si>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</si>
  <si>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</si>
  <si>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</si>
  <si>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</si>
  <si>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</si>
  <si>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</si>
  <si>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</si>
  <si>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</si>
  <si>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</si>
  <si>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</si>
  <si>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</si>
  <si>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</si>
  <si>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</si>
  <si>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</si>
  <si>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</si>
  <si>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</si>
  <si>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</si>
  <si>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</si>
  <si>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</si>
  <si>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</si>
  <si>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</si>
  <si>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</si>
  <si>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</si>
  <si>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</si>
  <si>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</si>
  <si>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</si>
  <si>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</si>
  <si>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</si>
  <si>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</si>
  <si>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</si>
  <si>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</si>
  <si>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</si>
  <si>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</si>
  <si>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</si>
  <si>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</si>
  <si>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</si>
  <si>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</si>
  <si>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</si>
  <si>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</si>
  <si>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</si>
  <si>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</si>
  <si>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</si>
  <si>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</si>
  <si>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</si>
  <si>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</si>
  <si>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</si>
  <si>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</si>
  <si>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</si>
  <si>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</si>
  <si>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</si>
  <si>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</si>
  <si>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</si>
  <si>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</si>
  <si>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</si>
  <si>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</si>
  <si>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</si>
  <si>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</si>
  <si>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</si>
  <si>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</si>
  <si>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</si>
  <si>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</si>
  <si>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</si>
  <si>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</si>
  <si>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</si>
  <si>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</si>
  <si>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</si>
  <si>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</si>
  <si>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</si>
  <si>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</si>
  <si>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</si>
  <si>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</si>
  <si>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</si>
  <si>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</si>
  <si>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</si>
  <si>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</si>
  <si>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</si>
  <si>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</si>
  <si>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</si>
  <si>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</si>
  <si>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</si>
  <si>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</si>
  <si>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</si>
  <si>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</si>
  <si>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</si>
  <si>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</si>
  <si>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</si>
  <si>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</si>
  <si>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</si>
  <si>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</si>
  <si>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</si>
  <si>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</si>
  <si>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</si>
  <si>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</si>
  <si>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</si>
  <si>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</si>
  <si>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</si>
  <si>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</si>
  <si>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</si>
  <si>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</si>
  <si>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</si>
  <si>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</si>
  <si>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</si>
  <si>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</si>
  <si>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</si>
  <si>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</si>
  <si>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</si>
  <si>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</si>
  <si>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</si>
  <si>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</si>
  <si>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</si>
  <si>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</si>
  <si>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</si>
  <si>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</si>
  <si>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</si>
  <si>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</si>
  <si>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</si>
  <si>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</si>
  <si>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</si>
  <si>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</si>
  <si>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</si>
  <si>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</si>
  <si>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</si>
  <si>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</si>
  <si>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</si>
  <si>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</si>
  <si>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</si>
  <si>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</si>
  <si>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</si>
  <si>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</si>
  <si>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</si>
  <si>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</si>
  <si>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</si>
  <si>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</si>
  <si>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</si>
  <si>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</si>
  <si>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</si>
  <si>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</si>
  <si>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</si>
  <si>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</si>
  <si>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</si>
  <si>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</si>
  <si>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</si>
  <si>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</si>
  <si>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</si>
  <si>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</si>
  <si>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</si>
  <si>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</si>
  <si>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</si>
  <si>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</si>
  <si>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</si>
  <si>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</si>
  <si>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</si>
  <si>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</si>
  <si>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</si>
  <si>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</si>
  <si>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</si>
  <si>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</si>
  <si>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</si>
  <si>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</si>
  <si>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</si>
  <si>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</si>
  <si>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</si>
  <si>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</si>
  <si>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</si>
  <si>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</si>
  <si>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</si>
  <si>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</si>
  <si>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</si>
  <si>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</si>
  <si>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</si>
  <si>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</si>
  <si>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</si>
  <si>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</si>
  <si>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</si>
  <si>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</si>
  <si>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</si>
  <si>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</si>
  <si>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</si>
  <si>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</si>
  <si>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</si>
  <si>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</si>
  <si>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</si>
  <si>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</si>
  <si>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</si>
  <si>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</si>
  <si>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</si>
  <si>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</si>
  <si>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</si>
  <si>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</si>
  <si>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</si>
  <si>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</si>
  <si>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</si>
  <si>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</si>
  <si>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</si>
  <si>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</si>
  <si>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</si>
  <si>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</si>
  <si>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</si>
  <si>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</si>
  <si>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</si>
  <si>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</si>
  <si>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</si>
  <si>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</si>
  <si>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</si>
  <si>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</si>
  <si>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</si>
  <si>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</si>
  <si>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</si>
  <si>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</si>
  <si>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</si>
  <si>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</si>
  <si>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</si>
  <si>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</si>
  <si>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</si>
  <si>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</si>
  <si>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</si>
  <si>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</si>
  <si>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</si>
  <si>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</si>
  <si>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</si>
  <si>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</si>
  <si>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</si>
  <si>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</si>
  <si>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</si>
  <si>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</si>
  <si>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</si>
  <si>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</si>
  <si>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</si>
  <si>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</si>
  <si>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</si>
  <si>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</si>
  <si>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</si>
  <si>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</si>
  <si>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</si>
  <si>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</si>
  <si>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</si>
  <si>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</si>
  <si>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</si>
  <si>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</si>
  <si>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</si>
  <si>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</si>
  <si>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</si>
  <si>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</si>
  <si>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</si>
  <si>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</si>
  <si>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</si>
  <si>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</si>
  <si>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</si>
  <si>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</si>
  <si>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</si>
  <si>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</si>
  <si>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</si>
  <si>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</si>
  <si>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</si>
  <si>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</si>
  <si>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</si>
  <si>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</si>
  <si>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</si>
  <si>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</si>
  <si>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</si>
  <si>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</si>
  <si>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</si>
  <si>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</si>
  <si>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</si>
  <si>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</si>
  <si>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</si>
  <si>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</si>
  <si>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</si>
  <si>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</si>
  <si>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</si>
  <si>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</si>
  <si>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</si>
  <si>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</si>
  <si>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</si>
  <si>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</si>
  <si>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</si>
  <si>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</si>
  <si>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</si>
  <si>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</si>
  <si>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</si>
  <si>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</si>
  <si>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</si>
  <si>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</si>
  <si>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</si>
  <si>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</si>
  <si>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</si>
  <si>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</si>
  <si>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</si>
  <si>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</si>
  <si>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</si>
  <si>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</si>
  <si>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</si>
  <si>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</si>
  <si>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</si>
  <si>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</si>
  <si>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</si>
  <si>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</si>
  <si>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</si>
  <si>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</si>
  <si>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</si>
  <si>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</si>
  <si>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</si>
  <si>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</si>
  <si>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</si>
  <si>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</si>
  <si>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</si>
  <si>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</si>
  <si>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</si>
  <si>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</si>
  <si>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</si>
  <si>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</si>
  <si>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</si>
  <si>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</si>
  <si>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</si>
  <si>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</si>
  <si>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</si>
  <si>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</si>
  <si>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</si>
  <si>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</si>
  <si>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</si>
  <si>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</si>
  <si>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</si>
  <si>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</si>
  <si>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</si>
  <si>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</si>
  <si>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</si>
  <si>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</si>
  <si>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</si>
  <si>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</si>
  <si>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</si>
  <si>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</si>
  <si>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</si>
  <si>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</si>
  <si>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</si>
  <si>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</si>
  <si>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</si>
  <si>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</si>
  <si>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</si>
  <si>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</si>
  <si>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</si>
  <si>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</si>
  <si>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</si>
  <si>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</si>
  <si>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</si>
  <si>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</si>
  <si>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</si>
  <si>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</si>
  <si>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</si>
  <si>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</si>
  <si>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</si>
  <si>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</si>
  <si>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</si>
  <si>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</si>
  <si>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</si>
  <si>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</si>
  <si>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</si>
  <si>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</si>
  <si>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</si>
  <si>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</si>
  <si>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</si>
  <si>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</si>
  <si>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</si>
  <si>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</si>
  <si>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</si>
  <si>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</si>
  <si>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</si>
  <si>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</si>
  <si>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</si>
  <si>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</si>
  <si>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</si>
  <si>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</si>
  <si>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</si>
  <si>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</si>
  <si>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</si>
  <si>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</si>
  <si>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</si>
  <si>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</si>
  <si>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</si>
  <si>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</si>
  <si>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</si>
  <si>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</si>
  <si>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</si>
  <si>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</si>
  <si>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</si>
  <si>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</si>
  <si>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</si>
  <si>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</si>
  <si>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</si>
  <si>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</si>
  <si>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</si>
  <si>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</si>
  <si>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</si>
  <si>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</si>
  <si>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</si>
  <si>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</si>
  <si>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</si>
  <si>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</si>
  <si>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</si>
  <si>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</si>
  <si>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</si>
  <si>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</si>
  <si>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</si>
  <si>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</si>
  <si>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</si>
  <si>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</si>
  <si>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</si>
  <si>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</si>
  <si>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</si>
  <si>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</si>
  <si>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</si>
  <si>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</si>
  <si>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</si>
  <si>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</si>
  <si>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</si>
  <si>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</si>
  <si>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</si>
  <si>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</si>
  <si>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</si>
  <si>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</si>
  <si>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</si>
  <si>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</si>
  <si>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</si>
  <si>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</si>
  <si>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</si>
  <si>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</si>
  <si>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</si>
  <si>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</si>
  <si>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</si>
  <si>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</si>
  <si>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</si>
  <si>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</si>
  <si>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</si>
  <si>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</si>
  <si>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</si>
  <si>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</si>
  <si>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</si>
  <si>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</si>
  <si>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</si>
  <si>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</si>
  <si>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</si>
  <si>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</si>
  <si>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</si>
  <si>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</si>
  <si>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</si>
  <si>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</si>
  <si>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</si>
  <si>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</si>
  <si>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</si>
  <si>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</si>
  <si>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</si>
  <si>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</si>
  <si>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</si>
  <si>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</si>
  <si>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</si>
  <si>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</si>
  <si>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</si>
  <si>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</si>
  <si>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</si>
  <si>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</si>
  <si>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</si>
  <si>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</si>
  <si>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</si>
  <si>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</si>
  <si>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</si>
  <si>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</si>
  <si>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</si>
  <si>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</si>
  <si>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</si>
  <si>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</si>
  <si>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</si>
  <si>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</si>
  <si>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</si>
  <si>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</si>
  <si>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</si>
  <si>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</si>
  <si>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</si>
  <si>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</si>
  <si>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</si>
  <si>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</si>
  <si>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</si>
  <si>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</si>
  <si>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</si>
  <si>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</si>
  <si>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</si>
  <si>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</si>
  <si>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</si>
  <si>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</si>
  <si>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</si>
  <si>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</si>
  <si>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</si>
  <si>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</si>
  <si>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</si>
  <si>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</si>
  <si>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</si>
  <si>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</si>
  <si>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</si>
  <si>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</si>
  <si>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</si>
  <si>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</si>
  <si>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</si>
  <si>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</si>
  <si>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</si>
  <si>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</si>
  <si>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</si>
  <si>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</si>
  <si>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</si>
  <si>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</si>
  <si>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</si>
  <si>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</si>
  <si>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</si>
  <si>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</si>
  <si>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</si>
  <si>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</si>
  <si>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</si>
  <si>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</si>
  <si>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</si>
  <si>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</si>
  <si>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</si>
  <si>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</si>
  <si>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</si>
  <si>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</si>
  <si>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</si>
  <si>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</si>
  <si>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</si>
  <si>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</si>
  <si>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</si>
  <si>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</si>
  <si>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</si>
  <si>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</si>
  <si>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</si>
  <si>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</si>
  <si>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</si>
  <si>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</si>
  <si>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</si>
  <si>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</si>
  <si>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</si>
  <si>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</si>
  <si>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</si>
  <si>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</si>
  <si>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</si>
  <si>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</si>
  <si>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</si>
  <si>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</si>
  <si>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</si>
  <si>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</si>
  <si>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</si>
  <si>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</si>
  <si>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</si>
  <si>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</si>
  <si>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</si>
  <si>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</si>
  <si>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</si>
  <si>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</si>
  <si>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</si>
  <si>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</si>
  <si>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</si>
  <si>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</si>
  <si>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</si>
  <si>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</si>
  <si>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</si>
  <si>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</si>
  <si>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</si>
  <si>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</si>
  <si>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</si>
  <si>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</si>
  <si>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</si>
  <si>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</si>
  <si>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</si>
  <si>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</si>
  <si>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</si>
  <si>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</si>
  <si>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</si>
  <si>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</si>
  <si>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</si>
  <si>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</si>
  <si>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</si>
  <si>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</si>
  <si>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</si>
  <si>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</si>
  <si>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</si>
  <si>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</si>
  <si>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</si>
  <si>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</si>
  <si>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</si>
  <si>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</si>
  <si>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</si>
  <si>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</si>
  <si>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</si>
  <si>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</si>
  <si>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</si>
  <si>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</si>
  <si>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</si>
  <si>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</si>
  <si>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</si>
  <si>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</si>
  <si>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</si>
  <si>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</si>
  <si>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</si>
  <si>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</si>
  <si>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</si>
  <si>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</si>
  <si>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</si>
  <si>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</si>
  <si>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</si>
  <si>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</si>
  <si>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</si>
  <si>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</si>
  <si>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</si>
  <si>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</si>
  <si>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</si>
  <si>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</si>
  <si>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</si>
  <si>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</si>
  <si>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</si>
  <si>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</si>
  <si>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</si>
  <si>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</si>
  <si>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</si>
  <si>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</si>
  <si>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</si>
  <si>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</si>
  <si>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</si>
  <si>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</si>
  <si>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</si>
  <si>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</si>
  <si>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</si>
  <si>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</si>
  <si>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</si>
  <si>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</si>
  <si>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</si>
  <si>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</si>
  <si>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</si>
  <si>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</si>
  <si>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</si>
  <si>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</si>
  <si>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</si>
  <si>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</si>
  <si>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</si>
  <si>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</si>
  <si>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</si>
  <si>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</si>
  <si>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</si>
  <si>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</si>
  <si>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</si>
  <si>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</si>
  <si>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</si>
  <si>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</si>
  <si>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</si>
  <si>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</si>
  <si>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</si>
  <si>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</si>
  <si>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</si>
  <si>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</si>
  <si>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</si>
  <si>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</si>
  <si>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</si>
  <si>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</si>
  <si>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</si>
  <si>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</si>
  <si>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</si>
  <si>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</si>
  <si>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</si>
  <si>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</si>
  <si>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</si>
  <si>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</si>
  <si>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</si>
  <si>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</si>
  <si>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</si>
  <si>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</si>
  <si>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</si>
  <si>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</si>
  <si>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</si>
  <si>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</si>
  <si>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</si>
  <si>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</si>
  <si>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</si>
  <si>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</si>
  <si>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</si>
  <si>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</si>
  <si>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</si>
  <si>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</si>
  <si>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</si>
  <si>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</si>
  <si>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</si>
  <si>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</si>
  <si>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</si>
  <si>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</si>
  <si>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</si>
  <si>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</si>
  <si>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</si>
  <si>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</si>
  <si>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</si>
  <si>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</si>
  <si>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</si>
  <si>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</si>
  <si>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</si>
  <si>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</si>
  <si>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</si>
  <si>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</si>
  <si>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</si>
  <si>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</si>
  <si>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</si>
  <si>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</si>
  <si>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</si>
  <si>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</si>
  <si>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</si>
  <si>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</si>
  <si>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</si>
  <si>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</si>
  <si>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</si>
  <si>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</si>
  <si>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</si>
  <si>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</si>
  <si>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</si>
  <si>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</si>
  <si>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</si>
  <si>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</si>
  <si>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</si>
  <si>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</si>
  <si>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</si>
  <si>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</si>
  <si>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</si>
  <si>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</si>
  <si>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</si>
  <si>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</si>
  <si>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</si>
  <si>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</si>
  <si>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</si>
  <si>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</si>
  <si>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</si>
  <si>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</si>
  <si>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</si>
  <si>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</si>
  <si>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</si>
  <si>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</si>
  <si>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</si>
  <si>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</si>
  <si>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</si>
  <si>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</si>
  <si>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</si>
  <si>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</si>
  <si>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</si>
  <si>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</si>
  <si>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</si>
  <si>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</si>
  <si>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</si>
  <si>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</si>
  <si>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</si>
  <si>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</si>
  <si>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</si>
  <si>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</si>
  <si>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</si>
  <si>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</si>
  <si>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</si>
  <si>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</si>
  <si>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</si>
  <si>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</si>
  <si>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</si>
  <si>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</si>
  <si>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</si>
  <si>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</si>
  <si>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</si>
  <si>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</si>
  <si>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</si>
  <si>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</si>
  <si>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</si>
  <si>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</si>
  <si>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</si>
  <si>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</si>
  <si>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</si>
  <si>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</si>
  <si>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</si>
  <si>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</si>
  <si>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</si>
  <si>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</si>
  <si>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</si>
  <si>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</si>
  <si>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</si>
  <si>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</si>
  <si>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</si>
  <si>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</si>
  <si>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</si>
  <si>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</si>
  <si>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</si>
  <si>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</si>
  <si>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</si>
  <si>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</si>
  <si>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</si>
  <si>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</si>
  <si>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</si>
  <si>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</si>
  <si>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</si>
  <si>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</si>
  <si>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</si>
  <si>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</si>
  <si>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</si>
  <si>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</si>
  <si>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</si>
  <si>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</si>
  <si>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</si>
  <si>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</si>
  <si>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</si>
  <si>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</si>
  <si>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</si>
  <si>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</si>
  <si>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</si>
  <si>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</si>
  <si>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</si>
  <si>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</si>
  <si>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</si>
  <si>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</si>
  <si>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</si>
  <si>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</si>
  <si>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</si>
  <si>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</si>
  <si>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</si>
  <si>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</si>
  <si>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</si>
  <si>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</si>
  <si>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</si>
  <si>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</si>
  <si>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</si>
  <si>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</si>
  <si>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</si>
  <si>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</si>
  <si>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</si>
  <si>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</si>
  <si>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</si>
  <si>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</si>
  <si>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</si>
  <si>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</si>
  <si>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</si>
  <si>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</si>
  <si>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</si>
  <si>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</si>
  <si>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</si>
  <si>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</si>
  <si>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</si>
  <si>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</si>
  <si>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</si>
  <si>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</si>
  <si>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</si>
  <si>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</si>
  <si>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</si>
  <si>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</si>
  <si>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</si>
  <si>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</si>
  <si>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</si>
  <si>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</si>
  <si>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</si>
  <si>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</si>
  <si>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</si>
  <si>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</si>
  <si>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</si>
  <si>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</si>
  <si>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</si>
  <si>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</si>
  <si>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</si>
  <si>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</si>
  <si>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</si>
  <si>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</si>
  <si>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</si>
  <si>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</si>
  <si>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</si>
  <si>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</si>
  <si>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</si>
  <si>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</si>
  <si>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</si>
  <si>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</si>
  <si>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</si>
  <si>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</si>
  <si>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</si>
  <si>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</si>
  <si>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</si>
  <si>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</si>
  <si>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</si>
  <si>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</si>
  <si>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</si>
  <si>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</si>
  <si>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</si>
  <si>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</si>
  <si>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</si>
  <si>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</si>
  <si>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</si>
  <si>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</si>
  <si>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</si>
  <si>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</si>
  <si>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</si>
  <si>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</si>
  <si>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</si>
  <si>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</si>
  <si>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</si>
  <si>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</si>
  <si>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</si>
  <si>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</si>
  <si>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</si>
  <si>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</si>
  <si>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</si>
  <si>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</si>
  <si>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</si>
  <si>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</si>
  <si>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</si>
  <si>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</si>
  <si>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</si>
  <si>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</si>
  <si>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</si>
  <si>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</si>
  <si>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</si>
  <si>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</si>
  <si>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</si>
  <si>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</si>
  <si>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</si>
  <si>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</si>
  <si>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</si>
  <si>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</si>
  <si>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</si>
  <si>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</si>
  <si>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</si>
  <si>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</si>
  <si>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</si>
  <si>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</si>
  <si>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</si>
  <si>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</si>
  <si>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</si>
  <si>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</si>
  <si>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</si>
  <si>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</si>
  <si>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</si>
  <si>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</si>
  <si>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</si>
  <si>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</si>
  <si>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</si>
  <si>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</si>
  <si>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</si>
  <si>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</si>
  <si>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</si>
  <si>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</si>
  <si>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</si>
  <si>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</si>
  <si>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</si>
  <si>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</si>
  <si>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</si>
  <si>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</si>
  <si>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</si>
  <si>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</si>
  <si>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</si>
  <si>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</si>
  <si>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</si>
  <si>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</si>
  <si>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</si>
  <si>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</si>
  <si>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</si>
  <si>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</si>
  <si>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</si>
  <si>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</si>
  <si>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</si>
  <si>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</si>
  <si>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</si>
  <si>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</si>
  <si>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</si>
  <si>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</si>
  <si>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</si>
  <si>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</si>
  <si>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</si>
  <si>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</si>
  <si>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</si>
  <si>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</si>
  <si>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</si>
  <si>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</si>
  <si>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</si>
  <si>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</si>
  <si>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</si>
  <si>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</si>
  <si>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</si>
  <si>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</si>
  <si>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</si>
  <si>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</si>
  <si>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</si>
  <si>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</si>
  <si>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</si>
  <si>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</si>
  <si>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</si>
  <si>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</si>
  <si>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</si>
  <si>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</si>
  <si>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</si>
  <si>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</si>
  <si>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</si>
  <si>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</si>
  <si>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</si>
  <si>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</si>
  <si>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</si>
  <si>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</si>
  <si>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</si>
  <si>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</si>
  <si>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</si>
  <si>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</si>
  <si>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</si>
  <si>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</si>
  <si>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</si>
  <si>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</si>
  <si>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</si>
  <si>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</si>
  <si>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</si>
  <si>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</si>
  <si>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</si>
  <si>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</si>
  <si>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</si>
  <si>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</si>
  <si>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</si>
  <si>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</si>
  <si>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</si>
  <si>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</si>
  <si>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</si>
  <si>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</si>
  <si>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</si>
  <si>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</si>
  <si>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</si>
  <si>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</si>
  <si>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</si>
  <si>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</si>
  <si>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</si>
  <si>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</si>
  <si>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</si>
  <si>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</si>
  <si>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</si>
  <si>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</si>
  <si>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</si>
  <si>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</si>
  <si>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</si>
  <si>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</si>
  <si>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</si>
  <si>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</si>
  <si>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</si>
  <si>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</si>
  <si>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</si>
  <si>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</si>
  <si>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</si>
  <si>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</si>
  <si>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</si>
  <si>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</si>
  <si>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</si>
  <si>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</si>
  <si>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</si>
  <si>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</si>
  <si>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</si>
  <si>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</si>
  <si>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</si>
  <si>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</si>
  <si>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</si>
  <si>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</si>
  <si>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</si>
  <si>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</si>
  <si>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</si>
  <si>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</si>
  <si>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</si>
  <si>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</si>
  <si>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</si>
  <si>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</si>
  <si>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</si>
  <si>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</si>
  <si>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</si>
  <si>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</si>
  <si>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</si>
  <si>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</si>
  <si>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</si>
  <si>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</si>
  <si>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</si>
  <si>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</si>
  <si>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</si>
  <si>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</si>
  <si>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</si>
  <si>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</si>
  <si>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</si>
  <si>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</si>
  <si>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</si>
  <si>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</si>
  <si>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</si>
  <si>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</si>
  <si>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</si>
  <si>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</si>
  <si>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</si>
  <si>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</si>
  <si>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</si>
  <si>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</si>
  <si>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</si>
  <si>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</si>
  <si>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</si>
  <si>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</si>
  <si>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</si>
  <si>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</si>
  <si>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</si>
  <si>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</si>
  <si>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</si>
  <si>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</si>
  <si>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</si>
  <si>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</si>
  <si>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</si>
  <si>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</si>
  <si>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</si>
  <si>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</si>
  <si>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</si>
  <si>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</si>
  <si>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</si>
  <si>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</si>
  <si>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</si>
  <si>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</si>
  <si>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</si>
  <si>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</si>
  <si>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</si>
  <si>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</si>
  <si>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</si>
  <si>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</si>
  <si>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</si>
  <si>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</si>
  <si>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</si>
  <si>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</si>
  <si>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</si>
  <si>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</si>
  <si>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</si>
  <si>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</si>
  <si>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</si>
  <si>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</si>
  <si>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</si>
  <si>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</si>
  <si>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</si>
  <si>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</si>
  <si>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</si>
  <si>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</si>
  <si>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</si>
  <si>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</si>
  <si>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</si>
  <si>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</si>
  <si>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</si>
  <si>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</si>
  <si>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</si>
  <si>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</si>
  <si>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</si>
  <si>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</si>
  <si>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</si>
  <si>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</si>
  <si>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</si>
  <si>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</si>
  <si>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</si>
  <si>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</si>
  <si>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</si>
  <si>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</si>
  <si>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</si>
  <si>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</si>
  <si>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</si>
  <si>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</si>
  <si>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</si>
  <si>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</si>
  <si>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</si>
  <si>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</si>
  <si>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</si>
  <si>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</si>
  <si>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</si>
  <si>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</si>
  <si>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</si>
  <si>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</si>
  <si>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</si>
  <si>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</si>
  <si>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</si>
  <si>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</si>
  <si>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</si>
  <si>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</si>
  <si>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</si>
  <si>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</si>
  <si>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</si>
  <si>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</si>
  <si>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</si>
  <si>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</si>
  <si>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</si>
  <si>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</si>
  <si>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</si>
  <si>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</si>
  <si>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</si>
  <si>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</si>
  <si>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</si>
  <si>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</si>
  <si>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</si>
  <si>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</si>
  <si>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</si>
  <si>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</si>
  <si>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</si>
  <si>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</si>
  <si>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</si>
  <si>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</si>
  <si>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</si>
  <si>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</si>
  <si>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</si>
  <si>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</si>
  <si>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</si>
  <si>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</si>
  <si>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</si>
  <si>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</si>
  <si>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</si>
  <si>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</si>
  <si>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</si>
  <si>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</si>
  <si>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</si>
  <si>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</si>
  <si>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</si>
  <si>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</si>
  <si>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</si>
  <si>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</si>
  <si>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</si>
  <si>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</si>
  <si>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</si>
  <si>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</si>
  <si>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</si>
  <si>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</si>
  <si>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</si>
  <si>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</si>
  <si>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</si>
  <si>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</si>
  <si>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</si>
  <si>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</si>
  <si>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</si>
  <si>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</si>
  <si>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</si>
  <si>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</si>
  <si>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</si>
  <si>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</si>
  <si>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</si>
  <si>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</si>
  <si>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</si>
  <si>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</si>
  <si>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</si>
  <si>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</si>
  <si>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</si>
  <si>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</si>
  <si>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</si>
  <si>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</si>
  <si>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</si>
  <si>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</si>
  <si>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</si>
  <si>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</si>
  <si>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</si>
  <si>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</si>
  <si>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</si>
  <si>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</si>
  <si>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</si>
  <si>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</si>
  <si>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</si>
  <si>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</si>
  <si>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</si>
  <si>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</si>
  <si>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</si>
  <si>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</si>
  <si>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</si>
  <si>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</si>
  <si>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</si>
  <si>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</si>
  <si>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</si>
  <si>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</si>
  <si>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</si>
  <si>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</si>
  <si>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</si>
  <si>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</si>
  <si>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</si>
  <si>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</si>
  <si>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</si>
  <si>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</si>
  <si>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</si>
  <si>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</si>
  <si>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</si>
  <si>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</si>
  <si>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</si>
  <si>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</si>
  <si>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</si>
  <si>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</si>
  <si>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</si>
  <si>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</si>
  <si>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</si>
  <si>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</si>
  <si>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</si>
  <si>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</si>
  <si>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</si>
  <si>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</si>
  <si>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</si>
  <si>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</si>
  <si>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</si>
  <si>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</si>
  <si>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</si>
  <si>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</si>
  <si>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</si>
  <si>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</si>
  <si>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</si>
  <si>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</si>
  <si>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</si>
  <si>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</si>
  <si>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</si>
  <si>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</si>
  <si>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</si>
  <si>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</si>
  <si>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</si>
  <si>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</si>
  <si>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</si>
  <si>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</si>
  <si>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</si>
  <si>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</si>
  <si>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</si>
  <si>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</si>
  <si>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</si>
  <si>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</si>
  <si>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</si>
  <si>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</si>
  <si>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</si>
  <si>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</si>
  <si>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</si>
  <si>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</si>
  <si>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</si>
  <si>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</si>
  <si>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</si>
  <si>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</si>
  <si>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</si>
  <si>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</si>
  <si>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</si>
  <si>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</si>
  <si>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</si>
  <si>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</si>
  <si>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</si>
  <si>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</si>
  <si>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</si>
  <si>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</si>
  <si>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</si>
  <si>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</si>
  <si>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</si>
  <si>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</si>
  <si>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</si>
  <si>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</si>
  <si>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</si>
  <si>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</si>
  <si>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</si>
  <si>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</si>
  <si>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</si>
  <si>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</si>
  <si>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</si>
  <si>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</si>
  <si>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</si>
  <si>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</si>
  <si>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</si>
  <si>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</si>
  <si>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</si>
  <si>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</si>
  <si>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</si>
  <si>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</si>
  <si>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</si>
  <si>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</si>
  <si>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</si>
  <si>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</si>
  <si>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</si>
  <si>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</si>
  <si>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</si>
  <si>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</si>
  <si>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</si>
  <si>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</si>
  <si>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</si>
  <si>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</si>
  <si>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</si>
  <si>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</si>
  <si>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</si>
  <si>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</si>
  <si>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</si>
  <si>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</si>
  <si>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</si>
  <si>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</si>
  <si>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</si>
  <si>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</si>
  <si>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</si>
  <si>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</si>
  <si>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</si>
  <si>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</si>
  <si>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</si>
  <si>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</si>
  <si>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</si>
  <si>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</si>
  <si>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</si>
  <si>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</si>
  <si>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</si>
  <si>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</si>
  <si>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</si>
  <si>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</si>
  <si>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</si>
  <si>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</si>
  <si>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</si>
  <si>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</si>
  <si>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</si>
  <si>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</si>
  <si>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</si>
  <si>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</si>
  <si>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</si>
  <si>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</si>
  <si>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</si>
  <si>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</si>
  <si>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</si>
  <si>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</si>
  <si>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</si>
  <si>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</si>
  <si>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</si>
  <si>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</si>
  <si>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</si>
  <si>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</si>
  <si>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</si>
  <si>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</si>
  <si>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</si>
  <si>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</si>
  <si>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</si>
  <si>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</si>
  <si>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</si>
  <si>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</si>
  <si>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</si>
  <si>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</si>
  <si>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</si>
  <si>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</si>
  <si>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</si>
  <si>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</si>
  <si>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</si>
  <si>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</si>
  <si>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</si>
  <si>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</si>
  <si>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</si>
  <si>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</si>
  <si>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</si>
  <si>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</si>
  <si>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</si>
  <si>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</si>
  <si>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</si>
  <si>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</si>
  <si>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</si>
  <si>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</si>
  <si>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</si>
  <si>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</si>
  <si>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</si>
  <si>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</si>
  <si>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</si>
  <si>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</si>
  <si>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</si>
  <si>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</si>
  <si>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</si>
  <si>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</si>
  <si>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</si>
  <si>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</si>
  <si>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</si>
  <si>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</si>
  <si>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</si>
  <si>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</si>
  <si>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</si>
  <si>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</si>
  <si>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</si>
  <si>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</si>
  <si>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</si>
  <si>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</si>
  <si>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</si>
  <si>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</si>
  <si>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</si>
  <si>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</si>
  <si>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</si>
  <si>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</si>
  <si>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</si>
  <si>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</si>
  <si>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</si>
  <si>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</si>
  <si>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</si>
  <si>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</si>
  <si>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</si>
  <si>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</si>
  <si>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</si>
  <si>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</si>
  <si>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</si>
  <si>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</si>
  <si>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</si>
  <si>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</si>
  <si>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</si>
  <si>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</si>
  <si>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</si>
  <si>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</si>
  <si>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</si>
  <si>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</si>
  <si>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</si>
  <si>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</si>
  <si>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</si>
  <si>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</si>
  <si>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</si>
  <si>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</si>
  <si>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</si>
  <si>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</si>
  <si>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</si>
  <si>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</si>
  <si>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</si>
  <si>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</si>
  <si>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</si>
  <si>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</si>
  <si>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</si>
  <si>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</si>
  <si>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</si>
  <si>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</si>
  <si>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</si>
  <si>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</si>
  <si>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</si>
  <si>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</si>
  <si>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</si>
  <si>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</si>
  <si>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</si>
  <si>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</si>
  <si>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</si>
  <si>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</si>
  <si>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</si>
  <si>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</si>
  <si>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</si>
  <si>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</si>
  <si>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</si>
  <si>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</si>
  <si>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</si>
  <si>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</si>
  <si>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</si>
  <si>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</si>
  <si>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</si>
  <si>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</si>
  <si>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</si>
  <si>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</si>
  <si>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</si>
  <si>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</si>
  <si>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</si>
  <si>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</si>
  <si>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</si>
  <si>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</si>
  <si>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</si>
  <si>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</si>
  <si>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</si>
  <si>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</si>
  <si>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</si>
  <si>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</si>
  <si>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</si>
  <si>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</si>
  <si>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</si>
  <si>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</si>
  <si>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</si>
  <si>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</si>
  <si>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</si>
  <si>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</si>
  <si>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</si>
  <si>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</si>
  <si>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</si>
  <si>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</si>
  <si>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</si>
  <si>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</si>
  <si>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</si>
  <si>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</si>
  <si>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</si>
  <si>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</si>
  <si>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</si>
  <si>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</si>
  <si>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</si>
  <si>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</si>
  <si>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</si>
  <si>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</si>
  <si>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</si>
  <si>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</si>
  <si>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</si>
  <si>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</si>
  <si>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</si>
  <si>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</si>
  <si>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</si>
  <si>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</si>
  <si>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</si>
  <si>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</si>
  <si>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</si>
  <si>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</si>
  <si>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</si>
  <si>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</si>
  <si>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</si>
  <si>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</si>
  <si>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</si>
  <si>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</si>
  <si>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</si>
  <si>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</si>
  <si>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</si>
  <si>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</si>
  <si>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</si>
  <si>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</si>
  <si>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</si>
  <si>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</si>
  <si>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</si>
  <si>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</si>
  <si>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</si>
  <si>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</si>
  <si>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</si>
  <si>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</si>
  <si>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</si>
  <si>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</si>
  <si>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</si>
  <si>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</si>
  <si>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</si>
  <si>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</si>
  <si>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</si>
  <si>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</si>
  <si>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</si>
  <si>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</si>
  <si>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</si>
  <si>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</si>
  <si>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</si>
  <si>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</si>
  <si>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</si>
  <si>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</si>
  <si>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</si>
  <si>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</si>
  <si>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</si>
  <si>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</si>
  <si>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</si>
  <si>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</si>
  <si>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</si>
  <si>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</si>
  <si>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</si>
  <si>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</si>
  <si>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</si>
  <si>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</si>
  <si>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</si>
  <si>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</si>
  <si>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</si>
  <si>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</si>
  <si>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</si>
  <si>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</si>
  <si>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</si>
  <si>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</si>
  <si>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</si>
  <si>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</si>
  <si>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</si>
  <si>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</si>
  <si>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</si>
  <si>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</si>
  <si>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</si>
  <si>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</si>
  <si>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</si>
  <si>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</si>
  <si>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</si>
  <si>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</si>
  <si>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</si>
  <si>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</si>
  <si>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</si>
  <si>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</si>
  <si>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</si>
  <si>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</si>
  <si>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</si>
  <si>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</si>
  <si>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</si>
  <si>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</si>
  <si>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</si>
  <si>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</si>
  <si>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</si>
  <si>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</si>
  <si>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</si>
  <si>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</si>
  <si>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</si>
  <si>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</si>
  <si>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</si>
  <si>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</si>
  <si>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</si>
  <si>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</si>
  <si>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</si>
  <si>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</si>
  <si>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</si>
  <si>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</si>
  <si>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</si>
  <si>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</si>
  <si>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</si>
  <si>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</si>
  <si>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</si>
  <si>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</si>
  <si>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</si>
  <si>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</si>
  <si>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</si>
  <si>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</si>
  <si>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</si>
  <si>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</si>
  <si>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</si>
  <si>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</si>
  <si>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</si>
  <si>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</si>
  <si>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</si>
  <si>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</si>
  <si>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</si>
  <si>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</si>
  <si>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</si>
  <si>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</si>
  <si>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</si>
  <si>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</si>
  <si>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</si>
  <si>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</si>
  <si>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</si>
  <si>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</si>
  <si>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</si>
  <si>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</si>
  <si>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</si>
  <si>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</si>
  <si>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</si>
  <si>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</si>
  <si>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</si>
  <si>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</si>
  <si>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</si>
  <si>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</si>
  <si>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</si>
  <si>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</si>
  <si>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</si>
  <si>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</si>
  <si>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</si>
  <si>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</si>
  <si>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</si>
  <si>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</si>
  <si>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</si>
  <si>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</si>
  <si>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</si>
  <si>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</si>
  <si>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</si>
  <si>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</si>
  <si>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</si>
  <si>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</si>
  <si>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</si>
  <si>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</si>
  <si>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</si>
  <si>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</si>
  <si>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</si>
  <si>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</si>
  <si>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</si>
  <si>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</si>
  <si>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</si>
  <si>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</si>
  <si>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</si>
  <si>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</si>
  <si>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</si>
  <si>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</si>
  <si>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</si>
  <si>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</si>
  <si>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</si>
  <si>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</si>
  <si>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</si>
  <si>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</si>
  <si>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</si>
  <si>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</si>
  <si>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</si>
  <si>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</si>
  <si>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</si>
  <si>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</si>
  <si>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</si>
  <si>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</si>
  <si>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</si>
  <si>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</si>
  <si>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</si>
  <si>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</si>
  <si>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</si>
  <si>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</si>
  <si>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</si>
  <si>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</si>
  <si>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</si>
  <si>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</si>
  <si>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</si>
  <si>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</si>
  <si>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</si>
  <si>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</si>
  <si>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</si>
  <si>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</si>
  <si>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</si>
  <si>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</si>
  <si>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</si>
  <si>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</si>
  <si>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</si>
  <si>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</si>
  <si>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</si>
  <si>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</si>
  <si>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</si>
  <si>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</si>
  <si>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</si>
  <si>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</si>
  <si>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</si>
  <si>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</si>
  <si>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</si>
  <si>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</si>
  <si>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</si>
  <si>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</si>
  <si>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</si>
  <si>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</si>
  <si>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</si>
  <si>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</si>
  <si>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</si>
  <si>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</si>
  <si>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</si>
  <si>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</si>
  <si>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</si>
  <si>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</si>
  <si>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</si>
  <si>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</si>
  <si>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</si>
  <si>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</si>
  <si>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</si>
  <si>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</si>
  <si>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</si>
  <si>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</si>
  <si>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</si>
  <si>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</si>
  <si>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</si>
  <si>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</si>
  <si>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</si>
  <si>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</si>
  <si>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</si>
  <si>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</si>
  <si>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</si>
  <si>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</si>
  <si>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</si>
  <si>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</si>
  <si>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</si>
  <si>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</si>
  <si>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</si>
  <si>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</si>
  <si>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</si>
  <si>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</si>
  <si>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</si>
  <si>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</si>
  <si>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</si>
  <si>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</si>
  <si>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</si>
  <si>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</si>
  <si>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</si>
  <si>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</si>
  <si>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</si>
  <si>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</si>
  <si>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</si>
  <si>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</si>
  <si>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</si>
  <si>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</si>
  <si>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</si>
  <si>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</si>
  <si>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</si>
  <si>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</si>
  <si>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</si>
  <si>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</si>
  <si>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</si>
  <si>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</si>
  <si>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</si>
  <si>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</si>
  <si>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</si>
  <si>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</si>
  <si>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</si>
  <si>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</si>
  <si>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</si>
  <si>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</si>
  <si>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</si>
  <si>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</si>
  <si>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</si>
  <si>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</si>
  <si>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</si>
  <si>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</si>
  <si>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</si>
  <si>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</si>
  <si>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</si>
  <si>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</si>
  <si>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</si>
  <si>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</si>
  <si>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</si>
  <si>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</si>
  <si>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</si>
  <si>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</si>
  <si>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</si>
  <si>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</si>
  <si>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</si>
  <si>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</si>
  <si>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</si>
  <si>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</si>
  <si>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</si>
  <si>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</si>
  <si>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</si>
  <si>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</si>
  <si>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</si>
  <si>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</si>
  <si>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</si>
  <si>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</si>
  <si>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</si>
  <si>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</si>
  <si>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</si>
  <si>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</si>
  <si>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</si>
  <si>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</si>
  <si>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</si>
  <si>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</si>
  <si>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</si>
  <si>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</si>
  <si>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</si>
  <si>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</si>
  <si>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</si>
  <si>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</si>
  <si>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</si>
  <si>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</si>
  <si>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</si>
  <si>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</si>
  <si>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</si>
  <si>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</si>
  <si>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</si>
  <si>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</si>
  <si>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</si>
  <si>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</si>
  <si>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</si>
  <si>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</si>
  <si>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</si>
  <si>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</si>
  <si>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</si>
  <si>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</si>
  <si>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</si>
  <si>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</si>
  <si>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</si>
  <si>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</si>
  <si>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</si>
  <si>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</si>
  <si>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</si>
  <si>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</si>
  <si>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</si>
  <si>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</si>
  <si>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</si>
  <si>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</si>
  <si>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</si>
  <si>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</si>
  <si>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</si>
  <si>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</si>
  <si>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</si>
  <si>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</si>
  <si>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</si>
  <si>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</si>
  <si>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</si>
  <si>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</si>
  <si>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</si>
  <si>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</si>
  <si>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</si>
  <si>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</si>
  <si>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</si>
  <si>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</si>
  <si>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</si>
  <si>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</si>
  <si>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</si>
  <si>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</si>
  <si>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</si>
  <si>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</si>
  <si>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</si>
  <si>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</si>
  <si>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</si>
  <si>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</si>
  <si>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</si>
  <si>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</si>
  <si>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</si>
  <si>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</si>
  <si>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</si>
  <si>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</si>
  <si>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</si>
  <si>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</si>
  <si>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</si>
  <si>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</si>
  <si>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</si>
  <si>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</si>
  <si>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</si>
  <si>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</si>
  <si>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</si>
  <si>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</si>
  <si>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</si>
  <si>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</si>
  <si>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</si>
  <si>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</si>
  <si>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</si>
  <si>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</si>
  <si>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</si>
  <si>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</si>
  <si>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</si>
  <si>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</si>
  <si>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</si>
  <si>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</si>
  <si>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</si>
  <si>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</si>
  <si>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</si>
  <si>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</si>
  <si>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</si>
  <si>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</si>
  <si>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</si>
  <si>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</si>
  <si>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</si>
  <si>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</si>
  <si>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</si>
  <si>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</si>
  <si>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</si>
  <si>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</si>
  <si>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</si>
  <si>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</si>
  <si>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</si>
  <si>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</si>
  <si>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</si>
  <si>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</si>
  <si>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</si>
  <si>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</si>
  <si>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</si>
  <si>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</si>
  <si>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</si>
  <si>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</si>
  <si>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</si>
  <si>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</si>
  <si>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</si>
  <si>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</si>
  <si>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</si>
  <si>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</si>
  <si>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</si>
  <si>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</si>
  <si>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</si>
  <si>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</si>
  <si>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</si>
  <si>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</si>
  <si>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</si>
  <si>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</si>
  <si>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</si>
  <si>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</si>
  <si>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</si>
  <si>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</si>
  <si>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</si>
  <si>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</si>
  <si>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</si>
  <si>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</si>
  <si>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</si>
  <si>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</si>
  <si>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</si>
  <si>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</si>
  <si>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</si>
  <si>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</si>
  <si>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</si>
  <si>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</si>
  <si>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</si>
  <si>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</si>
  <si>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</si>
  <si>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</si>
  <si>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</si>
  <si>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</si>
  <si>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</si>
  <si>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</si>
  <si>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</si>
  <si>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</si>
  <si>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</si>
  <si>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</si>
  <si>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</si>
  <si>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</si>
  <si>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</si>
  <si>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</si>
  <si>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</si>
  <si>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</si>
  <si>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</si>
  <si>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</si>
  <si>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</si>
  <si>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</si>
  <si>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</si>
  <si>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</si>
  <si>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</si>
  <si>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</si>
  <si>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</si>
  <si>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</si>
  <si>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</si>
  <si>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</si>
  <si>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</si>
  <si>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</si>
  <si>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</si>
  <si>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</si>
  <si>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</si>
  <si>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</si>
  <si>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</si>
  <si>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</si>
  <si>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</si>
  <si>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</si>
  <si>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</si>
  <si>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</si>
  <si>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</si>
  <si>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</si>
  <si>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</si>
  <si>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</si>
  <si>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</si>
  <si>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</si>
  <si>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</si>
  <si>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</si>
  <si>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</si>
  <si>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</si>
  <si>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</si>
  <si>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</si>
  <si>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</si>
  <si>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</si>
  <si>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</si>
  <si>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</si>
  <si>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</si>
  <si>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</si>
  <si>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</si>
  <si>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</si>
  <si>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</si>
  <si>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</si>
  <si>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</si>
  <si>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</si>
  <si>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</si>
  <si>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</si>
  <si>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</si>
  <si>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</si>
  <si>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</si>
  <si>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</si>
  <si>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</si>
  <si>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</si>
  <si>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</si>
  <si>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</si>
  <si>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</si>
  <si>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</si>
  <si>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</si>
  <si>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</si>
  <si>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</si>
  <si>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</si>
  <si>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</si>
  <si>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</si>
  <si>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</si>
  <si>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</si>
  <si>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</si>
  <si>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</si>
  <si>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</si>
  <si>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</si>
  <si>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</si>
  <si>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</si>
  <si>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</si>
  <si>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</si>
  <si>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</si>
  <si>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</si>
  <si>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</si>
  <si>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</si>
  <si>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</si>
  <si>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</si>
  <si>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</si>
  <si>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</si>
  <si>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</si>
  <si>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</si>
  <si>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</si>
  <si>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</si>
  <si>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</si>
  <si>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</si>
  <si>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</si>
  <si>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</si>
  <si>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</si>
  <si>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</si>
  <si>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</si>
  <si>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</si>
  <si>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</si>
  <si>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</si>
  <si>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</si>
  <si>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</si>
  <si>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</si>
  <si>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</si>
  <si>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</si>
  <si>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</si>
  <si>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</si>
  <si>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</si>
  <si>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</si>
  <si>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</si>
  <si>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</si>
  <si>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</si>
  <si>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</si>
  <si>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</si>
  <si>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</si>
  <si>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</si>
  <si>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</si>
  <si>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</si>
  <si>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</si>
  <si>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</si>
  <si>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</si>
  <si>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</si>
  <si>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</si>
  <si>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</si>
  <si>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</si>
  <si>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</si>
  <si>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</si>
  <si>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</si>
  <si>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</si>
  <si>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</si>
  <si>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</si>
  <si>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</si>
  <si>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</si>
  <si>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</si>
  <si>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</si>
  <si>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</si>
  <si>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</si>
  <si>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</si>
  <si>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</si>
  <si>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</si>
  <si>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</si>
  <si>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</si>
  <si>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</si>
  <si>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</si>
  <si>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</si>
  <si>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</si>
  <si>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</si>
  <si>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</si>
  <si>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</si>
  <si>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</si>
  <si>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</si>
  <si>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</si>
  <si>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</si>
  <si>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</si>
  <si>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</si>
  <si>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</si>
  <si>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</si>
  <si>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</si>
  <si>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</si>
  <si>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</si>
  <si>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</si>
  <si>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</si>
  <si>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</si>
  <si>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</si>
  <si>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</si>
  <si>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</si>
  <si>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</si>
  <si>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</si>
  <si>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</si>
  <si>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</si>
  <si>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</si>
  <si>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</si>
  <si>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</si>
  <si>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</si>
  <si>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</si>
  <si>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</si>
  <si>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</si>
  <si>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</si>
  <si>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</si>
  <si>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</si>
  <si>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</si>
  <si>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</si>
  <si>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</si>
  <si>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</si>
  <si>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</si>
  <si>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</si>
  <si>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</si>
  <si>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</si>
  <si>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</si>
  <si>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</si>
  <si>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</si>
  <si>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</si>
  <si>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</si>
  <si>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</si>
  <si>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</si>
  <si>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</si>
  <si>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</si>
  <si>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</si>
  <si>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</si>
  <si>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</si>
  <si>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</si>
  <si>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</si>
  <si>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</si>
  <si>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</si>
  <si>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</si>
  <si>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</si>
  <si>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</si>
  <si>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</si>
  <si>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</si>
  <si>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</si>
  <si>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</si>
  <si>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</si>
  <si>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</si>
  <si>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</si>
  <si>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</si>
  <si>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</si>
  <si>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</si>
  <si>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</si>
  <si>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</si>
  <si>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</si>
  <si>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</si>
  <si>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</si>
  <si>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</si>
  <si>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</si>
  <si>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</si>
  <si>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</si>
  <si>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</si>
  <si>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</si>
  <si>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</si>
  <si>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</si>
  <si>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</si>
  <si>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</si>
  <si>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</si>
  <si>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</si>
  <si>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</si>
  <si>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</si>
  <si>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</si>
  <si>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</si>
  <si>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</si>
  <si>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</si>
  <si>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</si>
  <si>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</si>
  <si>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</si>
  <si>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</si>
  <si>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</si>
  <si>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</si>
  <si>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</si>
  <si>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</si>
  <si>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</si>
  <si>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</si>
  <si>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</si>
  <si>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</si>
  <si>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</si>
  <si>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</si>
  <si>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</si>
  <si>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</si>
  <si>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</si>
  <si>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</si>
  <si>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</si>
  <si>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</si>
  <si>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</si>
  <si>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</si>
  <si>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</si>
  <si>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</si>
  <si>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</si>
  <si>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</si>
  <si>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</si>
  <si>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</si>
  <si>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</si>
  <si>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</si>
  <si>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</si>
  <si>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</si>
  <si>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</si>
  <si>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</si>
  <si>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</si>
  <si>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</si>
  <si>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</si>
  <si>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</si>
  <si>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</si>
  <si>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</si>
  <si>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</si>
  <si>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</si>
  <si>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</si>
  <si>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</si>
  <si>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</si>
  <si>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</si>
  <si>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</si>
  <si>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</si>
  <si>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</si>
  <si>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</si>
  <si>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</si>
  <si>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</si>
  <si>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</si>
  <si>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</si>
  <si>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</si>
  <si>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</si>
  <si>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</si>
  <si>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</si>
  <si>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</si>
  <si>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</si>
  <si>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</si>
  <si>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</si>
  <si>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</si>
  <si>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</si>
  <si>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</si>
  <si>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</si>
  <si>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</si>
  <si>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</si>
  <si>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</si>
  <si>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</si>
  <si>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</si>
  <si>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</si>
  <si>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</si>
  <si>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</si>
  <si>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</si>
  <si>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</si>
  <si>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</si>
  <si>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</si>
  <si>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</si>
  <si>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</si>
  <si>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</si>
  <si>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</si>
  <si>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</si>
  <si>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</si>
  <si>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</si>
  <si>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</si>
  <si>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</si>
  <si>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</si>
  <si>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</si>
  <si>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</si>
  <si>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</si>
  <si>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</si>
  <si>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</si>
  <si>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</si>
  <si>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</si>
  <si>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</si>
  <si>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</si>
  <si>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</si>
  <si>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</si>
  <si>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</si>
  <si>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</si>
  <si>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</si>
  <si>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</si>
  <si>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</si>
  <si>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</si>
  <si>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</si>
  <si>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</si>
  <si>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</si>
  <si>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</si>
  <si>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</si>
  <si>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</si>
  <si>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</si>
  <si>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</si>
  <si>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</si>
  <si>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</si>
  <si>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</si>
  <si>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</si>
  <si>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</si>
  <si>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</si>
  <si>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</si>
  <si>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</si>
  <si>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</si>
  <si>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</si>
  <si>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</si>
  <si>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</si>
  <si>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</si>
  <si>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</si>
  <si>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</si>
  <si>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</si>
  <si>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</si>
  <si>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</si>
  <si>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</si>
  <si>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</si>
  <si>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</si>
  <si>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</si>
  <si>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</si>
  <si>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</si>
  <si>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</si>
  <si>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</si>
  <si>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</si>
  <si>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</si>
  <si>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</si>
  <si>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</si>
  <si>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</si>
  <si>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</si>
  <si>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</si>
  <si>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</si>
  <si>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</si>
  <si>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</si>
  <si>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</si>
  <si>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</si>
  <si>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</si>
  <si>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</si>
  <si>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</si>
  <si>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</si>
  <si>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</si>
  <si>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</si>
  <si>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</si>
  <si>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</si>
  <si>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</si>
  <si>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</si>
  <si>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</si>
  <si>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</si>
  <si>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</si>
  <si>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</si>
  <si>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</si>
  <si>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</si>
  <si>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</si>
  <si>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</si>
  <si>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</si>
  <si>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</si>
  <si>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</si>
  <si>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</si>
  <si>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</si>
  <si>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</si>
  <si>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</si>
  <si>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</si>
  <si>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</si>
  <si>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</si>
  <si>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</si>
  <si>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</si>
  <si>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</si>
  <si>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</si>
  <si>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</si>
  <si>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</si>
  <si>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</si>
  <si>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</si>
  <si>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</si>
  <si>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</si>
  <si>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</si>
  <si>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</si>
  <si>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</si>
  <si>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</si>
  <si>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</si>
  <si>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</si>
  <si>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</si>
  <si>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</si>
  <si>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</si>
  <si>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</si>
  <si>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</si>
  <si>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</si>
  <si>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</si>
  <si>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</si>
  <si>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</si>
  <si>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</si>
  <si>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</si>
  <si>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</si>
  <si>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</si>
  <si>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</si>
  <si>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</si>
  <si>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</si>
  <si>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</si>
  <si>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</si>
  <si>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</si>
  <si>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</si>
  <si>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</si>
  <si>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</si>
  <si>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</si>
  <si>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</si>
  <si>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</si>
  <si>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</si>
  <si>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</si>
  <si>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</si>
  <si>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</si>
  <si>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</si>
  <si>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</si>
  <si>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</si>
  <si>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</si>
  <si>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</si>
  <si>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</si>
  <si>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</si>
  <si>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</si>
  <si>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</si>
  <si>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</si>
  <si>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</si>
  <si>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</si>
  <si>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</si>
  <si>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</si>
  <si>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</si>
  <si>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</si>
  <si>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</si>
  <si>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</si>
  <si>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</si>
  <si>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</si>
  <si>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</si>
  <si>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</si>
  <si>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</si>
  <si>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</si>
  <si>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</si>
  <si>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</si>
  <si>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</si>
  <si>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</si>
  <si>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</si>
  <si>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</si>
  <si>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</si>
  <si>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</si>
  <si>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</si>
  <si>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</si>
  <si>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</si>
  <si>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</si>
  <si>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</si>
  <si>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</si>
  <si>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</si>
  <si>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</si>
  <si>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</si>
  <si>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</si>
  <si>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</si>
  <si>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</si>
  <si>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</si>
  <si>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</si>
  <si>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</si>
  <si>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</si>
  <si>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</si>
  <si>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</si>
  <si>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</si>
  <si>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</si>
  <si>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</si>
  <si>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</si>
  <si>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</si>
  <si>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</si>
  <si>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</si>
  <si>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</si>
  <si>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</si>
  <si>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</si>
  <si>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</si>
  <si>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</si>
  <si>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</si>
  <si>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</si>
  <si>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</si>
  <si>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</si>
  <si>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</si>
  <si>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</si>
  <si>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</si>
  <si>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</si>
  <si>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</si>
  <si>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</si>
  <si>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</si>
  <si>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</si>
  <si>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</si>
  <si>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</si>
  <si>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</si>
  <si>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</si>
  <si>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</si>
  <si>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</si>
  <si>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</si>
  <si>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</si>
  <si>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</si>
  <si>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</si>
  <si>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</si>
  <si>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</si>
  <si>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</si>
  <si>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</si>
  <si>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</si>
  <si>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</si>
  <si>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</si>
  <si>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</si>
  <si>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</si>
  <si>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</si>
  <si>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</si>
  <si>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</si>
  <si>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</si>
  <si>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</si>
  <si>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</si>
  <si>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</si>
  <si>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</si>
  <si>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</si>
  <si>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</si>
  <si>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</si>
  <si>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</si>
  <si>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</si>
  <si>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</si>
  <si>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</si>
  <si>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</si>
  <si>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</si>
  <si>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</si>
  <si>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</si>
  <si>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</si>
  <si>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</si>
  <si>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</si>
  <si>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</si>
  <si>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</si>
  <si>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</si>
  <si>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</si>
  <si>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</si>
  <si>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</si>
  <si>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</si>
  <si>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</si>
  <si>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</si>
  <si>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</si>
  <si>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</si>
  <si>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</si>
  <si>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</si>
  <si>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</si>
  <si>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</si>
  <si>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</si>
  <si>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</si>
  <si>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</si>
  <si>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</si>
  <si>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</si>
  <si>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</si>
  <si>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</si>
  <si>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</si>
  <si>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</si>
  <si>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</si>
  <si>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</si>
  <si>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</si>
  <si>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</si>
  <si>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</si>
  <si>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</si>
  <si>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</si>
  <si>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</si>
  <si>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</si>
  <si>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</si>
  <si>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</si>
  <si>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</si>
  <si>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</si>
  <si>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</si>
  <si>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</si>
  <si>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</si>
  <si>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</si>
  <si>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</si>
  <si>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</si>
  <si>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</si>
  <si>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</si>
  <si>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</si>
  <si>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</si>
  <si>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</si>
  <si>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</si>
  <si>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</si>
  <si>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</si>
  <si>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</si>
  <si>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</si>
  <si>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</si>
  <si>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</si>
  <si>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</si>
  <si>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</si>
  <si>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</si>
  <si>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</si>
  <si>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</si>
  <si>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</si>
  <si>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</si>
  <si>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</si>
  <si>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</si>
  <si>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</si>
  <si>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</si>
  <si>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</si>
  <si>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</si>
  <si>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</si>
  <si>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</si>
  <si>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</si>
  <si>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</si>
  <si>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</si>
  <si>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</si>
  <si>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</si>
  <si>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</si>
  <si>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</si>
  <si>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</si>
  <si>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</si>
  <si>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</si>
  <si>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</si>
  <si>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</si>
  <si>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</si>
  <si>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</si>
  <si>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</si>
  <si>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</si>
  <si>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</si>
  <si>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</si>
  <si>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</si>
  <si>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</si>
  <si>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</si>
  <si>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</si>
  <si>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</si>
  <si>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</si>
  <si>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</si>
  <si>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</si>
  <si>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</si>
  <si>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</si>
  <si>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</si>
  <si>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</si>
  <si>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</si>
  <si>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</si>
  <si>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</si>
  <si>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</si>
  <si>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</si>
  <si>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</si>
  <si>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</si>
  <si>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</si>
  <si>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</si>
  <si>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</si>
  <si>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</si>
  <si>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</si>
  <si>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</si>
  <si>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</si>
  <si>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</si>
  <si>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</si>
  <si>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</si>
  <si>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</si>
  <si>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</si>
  <si>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</si>
  <si>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</si>
  <si>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</si>
  <si>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</si>
  <si>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</si>
  <si>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</si>
  <si>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</si>
  <si>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</si>
  <si>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</si>
  <si>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</si>
  <si>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</si>
  <si>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</si>
  <si>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</si>
  <si>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</si>
  <si>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</si>
  <si>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</si>
  <si>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</si>
  <si>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</si>
  <si>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</si>
  <si>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</si>
  <si>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</si>
  <si>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</si>
  <si>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</si>
  <si>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</si>
  <si>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</si>
  <si>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</si>
  <si>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</si>
  <si>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</si>
  <si>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</si>
  <si>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</si>
  <si>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</si>
  <si>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</si>
  <si>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</si>
  <si>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</si>
  <si>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</si>
  <si>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</si>
  <si>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</si>
  <si>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</si>
  <si>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</si>
  <si>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</si>
  <si>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</si>
  <si>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</si>
  <si>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</si>
  <si>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</si>
  <si>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</si>
  <si>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</si>
  <si>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</si>
  <si>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</si>
  <si>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</si>
  <si>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</si>
  <si>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</si>
  <si>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</si>
  <si>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</si>
  <si>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</si>
  <si>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</si>
  <si>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</si>
  <si>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</si>
  <si>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</si>
  <si>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</si>
  <si>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</si>
  <si>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</si>
  <si>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</si>
  <si>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</si>
  <si>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</si>
  <si>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</si>
  <si>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</si>
  <si>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</si>
  <si>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</si>
  <si>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</si>
  <si>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</si>
  <si>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</si>
  <si>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</si>
  <si>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</si>
  <si>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</si>
  <si>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</si>
  <si>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</si>
  <si>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</si>
  <si>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</si>
  <si>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</si>
  <si>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</si>
  <si>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</si>
  <si>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</si>
  <si>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</si>
  <si>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</si>
  <si>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</si>
  <si>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</si>
  <si>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</si>
  <si>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</si>
  <si>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</si>
  <si>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</si>
  <si>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</si>
  <si>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</si>
  <si>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</si>
  <si>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</si>
  <si>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</si>
  <si>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</si>
  <si>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</si>
  <si>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</si>
  <si>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</si>
  <si>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</si>
  <si>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</si>
  <si>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</si>
  <si>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</si>
  <si>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</si>
  <si>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</si>
  <si>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</si>
  <si>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</si>
  <si>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</si>
  <si>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</si>
  <si>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</si>
  <si>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</si>
  <si>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</si>
  <si>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</si>
  <si>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</si>
  <si>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</si>
  <si>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</si>
  <si>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</si>
  <si>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</si>
  <si>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</si>
  <si>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</si>
  <si>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</si>
  <si>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</si>
  <si>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</si>
  <si>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</si>
  <si>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</si>
  <si>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</si>
  <si>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</si>
  <si>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</si>
  <si>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</si>
  <si>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</si>
  <si>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</si>
  <si>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</si>
  <si>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</si>
  <si>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</si>
  <si>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</si>
  <si>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</si>
  <si>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</si>
  <si>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</si>
  <si>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</si>
  <si>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</si>
  <si>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</si>
  <si>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</si>
  <si>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</si>
  <si>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</si>
  <si>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</si>
  <si>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</si>
  <si>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</si>
  <si>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</si>
  <si>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</si>
  <si>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</si>
  <si>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</si>
  <si>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</si>
  <si>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</si>
  <si>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</si>
  <si>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</si>
  <si>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</si>
  <si>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</si>
  <si>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</si>
  <si>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</si>
  <si>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</si>
  <si>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</si>
  <si>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</si>
  <si>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</si>
  <si>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</si>
  <si>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</si>
  <si>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</si>
  <si>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</si>
  <si>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</si>
  <si>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</si>
  <si>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</si>
  <si>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</si>
  <si>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</si>
  <si>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</si>
  <si>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</si>
  <si>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</si>
  <si>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</si>
  <si>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</si>
  <si>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</si>
  <si>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</si>
  <si>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</si>
  <si>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</si>
  <si>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</si>
  <si>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</si>
  <si>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</si>
  <si>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</si>
  <si>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</si>
  <si>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</si>
  <si>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</si>
  <si>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</si>
  <si>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</si>
  <si>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</si>
  <si>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</si>
  <si>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</si>
  <si>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</si>
  <si>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</si>
  <si>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</si>
  <si>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</si>
  <si>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</si>
  <si>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</si>
  <si>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</si>
  <si>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</si>
  <si>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</si>
  <si>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</si>
  <si>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</si>
  <si>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</si>
  <si>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</si>
  <si>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</si>
  <si>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</si>
  <si>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</si>
  <si>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</si>
  <si>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</si>
  <si>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</si>
  <si>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</si>
  <si>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</si>
  <si>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</si>
  <si>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</si>
  <si>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</si>
  <si>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</si>
  <si>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</si>
  <si>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</si>
  <si>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</si>
  <si>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</si>
  <si>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</si>
  <si>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</si>
  <si>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</si>
  <si>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</si>
  <si>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</si>
  <si>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</si>
  <si>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</si>
  <si>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</si>
  <si>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</si>
  <si>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</si>
  <si>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</si>
  <si>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</si>
  <si>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</si>
  <si>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</si>
  <si>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</si>
  <si>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</si>
  <si>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</si>
  <si>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</si>
  <si>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</si>
  <si>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</si>
  <si>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</si>
  <si>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</si>
  <si>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</si>
  <si>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</si>
  <si>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</si>
  <si>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</si>
  <si>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</si>
  <si>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</si>
  <si>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</si>
  <si>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</si>
  <si>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</si>
  <si>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</si>
  <si>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</si>
  <si>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</si>
  <si>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</si>
  <si>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</si>
  <si>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</si>
  <si>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</si>
  <si>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</si>
  <si>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</si>
  <si>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</si>
  <si>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</si>
  <si>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</si>
  <si>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</si>
  <si>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</si>
  <si>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</si>
  <si>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</si>
  <si>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</si>
  <si>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</si>
  <si>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</si>
  <si>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</si>
  <si>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</si>
  <si>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</si>
  <si>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</si>
  <si>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</si>
  <si>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</si>
  <si>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</si>
  <si>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</si>
  <si>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</si>
  <si>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</si>
  <si>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</si>
  <si>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</si>
  <si>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</si>
  <si>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</si>
  <si>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</si>
  <si>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</si>
  <si>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</si>
  <si>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</si>
  <si>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</si>
  <si>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</si>
  <si>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</si>
  <si>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</si>
  <si>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</si>
  <si>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</si>
  <si>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</si>
  <si>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</si>
  <si>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</si>
  <si>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</si>
  <si>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</si>
  <si>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</si>
  <si>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</si>
  <si>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</si>
  <si>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</si>
  <si>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</si>
  <si>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</si>
  <si>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</si>
  <si>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</si>
  <si>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</si>
  <si>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</si>
  <si>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</si>
  <si>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</si>
  <si>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</si>
  <si>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</si>
  <si>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</si>
  <si>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</si>
  <si>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</si>
  <si>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</si>
  <si>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</si>
  <si>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</si>
  <si>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</si>
  <si>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</si>
  <si>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</si>
  <si>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</si>
  <si>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</si>
  <si>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</si>
  <si>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</si>
  <si>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</si>
  <si>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</si>
  <si>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</si>
  <si>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</si>
  <si>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</si>
  <si>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</si>
  <si>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</si>
  <si>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</si>
  <si>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</si>
  <si>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</si>
  <si>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</si>
  <si>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</si>
  <si>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</si>
  <si>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</si>
  <si>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</si>
  <si>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</si>
  <si>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</si>
  <si>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</si>
  <si>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</si>
  <si>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</si>
  <si>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</si>
  <si>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</si>
  <si>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</si>
  <si>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</si>
  <si>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</si>
  <si>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</si>
  <si>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</si>
  <si>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</si>
  <si>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</si>
  <si>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</si>
  <si>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</si>
  <si>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</si>
  <si>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</si>
  <si>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</si>
  <si>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</si>
  <si>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</si>
  <si>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</si>
  <si>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</si>
  <si>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</si>
  <si>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</si>
  <si>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</si>
  <si>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</si>
  <si>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</si>
  <si>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</si>
  <si>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</si>
  <si>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</si>
  <si>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</si>
  <si>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</si>
  <si>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</si>
  <si>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</si>
  <si>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</si>
  <si>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</si>
  <si>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</si>
  <si>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</si>
  <si>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</si>
  <si>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</si>
  <si>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</si>
  <si>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</si>
  <si>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</si>
  <si>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</si>
  <si>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</si>
  <si>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</si>
  <si>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</si>
  <si>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</si>
  <si>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</si>
  <si>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</si>
  <si>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</si>
  <si>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</si>
  <si>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</si>
  <si>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</si>
  <si>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</si>
  <si>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</si>
  <si>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</si>
  <si>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</si>
  <si>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</si>
  <si>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</si>
  <si>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</si>
  <si>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</si>
  <si>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</si>
  <si>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</si>
  <si>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</si>
  <si>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</si>
  <si>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</si>
  <si>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</si>
  <si>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</si>
  <si>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</si>
  <si>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</si>
  <si>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</si>
  <si>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</si>
  <si>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</si>
  <si>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</si>
  <si>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</si>
  <si>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</si>
  <si>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</si>
  <si>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</si>
  <si>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</si>
  <si>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</si>
  <si>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</si>
  <si>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</si>
  <si>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</si>
  <si>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</si>
  <si>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</si>
  <si>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</si>
  <si>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</si>
  <si>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</si>
  <si>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</si>
  <si>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</si>
  <si>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</si>
  <si>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</si>
  <si>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</si>
  <si>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</si>
  <si>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</si>
  <si>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</si>
  <si>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</si>
  <si>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</si>
  <si>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</si>
  <si>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</si>
  <si>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</si>
  <si>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</si>
  <si>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</si>
  <si>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</si>
  <si>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</si>
  <si>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</si>
  <si>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</si>
  <si>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</si>
  <si>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</si>
  <si>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</si>
  <si>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</si>
  <si>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</si>
  <si>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</si>
  <si>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</si>
  <si>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</si>
  <si>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</si>
  <si>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</si>
  <si>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</si>
  <si>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</si>
  <si>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</si>
  <si>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</si>
  <si>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</si>
  <si>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</si>
  <si>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</si>
  <si>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</si>
  <si>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</si>
  <si>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</si>
  <si>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</si>
  <si>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</si>
  <si>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</si>
  <si>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</si>
  <si>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</si>
  <si>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</si>
  <si>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</si>
  <si>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</si>
  <si>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</si>
  <si>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</si>
  <si>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</si>
  <si>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</si>
  <si>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</si>
  <si>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</si>
  <si>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</si>
  <si>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</si>
  <si>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</si>
  <si>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</si>
  <si>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</si>
  <si>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</si>
  <si>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</si>
  <si>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</si>
  <si>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</si>
  <si>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</si>
  <si>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</si>
  <si>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</si>
  <si>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</si>
  <si>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</si>
  <si>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</si>
  <si>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</si>
  <si>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</si>
  <si>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</si>
  <si>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</si>
  <si>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</si>
  <si>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</si>
  <si>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</si>
  <si>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</si>
  <si>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</si>
  <si>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</si>
  <si>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</si>
  <si>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</si>
  <si>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</si>
  <si>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</si>
  <si>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</si>
  <si>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</si>
  <si>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</si>
  <si>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</si>
  <si>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</si>
  <si>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</si>
  <si>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</si>
  <si>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</si>
  <si>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</si>
  <si>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</si>
  <si>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</si>
  <si>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</si>
  <si>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</si>
  <si>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</si>
  <si>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</si>
  <si>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</si>
  <si>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</si>
  <si>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</si>
  <si>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</si>
  <si>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</si>
  <si>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</si>
  <si>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</si>
  <si>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</si>
  <si>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</si>
  <si>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</si>
  <si>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</si>
  <si>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</si>
  <si>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</si>
  <si>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</si>
  <si>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</si>
  <si>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</si>
  <si>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</si>
  <si>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</si>
  <si>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</si>
  <si>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</si>
  <si>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</si>
  <si>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</si>
  <si>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</si>
  <si>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</si>
  <si>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</si>
  <si>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</si>
  <si>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</si>
  <si>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</si>
  <si>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</si>
  <si>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</si>
  <si>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</si>
  <si>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</si>
  <si>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</si>
  <si>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</si>
  <si>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</si>
  <si>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</si>
  <si>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</si>
  <si>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</si>
  <si>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</si>
  <si>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</si>
  <si>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</si>
  <si>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</si>
  <si>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</si>
  <si>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</si>
  <si>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</si>
  <si>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</si>
  <si>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</si>
  <si>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</si>
  <si>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</si>
  <si>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</si>
  <si>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</si>
  <si>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</si>
  <si>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</si>
  <si>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</si>
  <si>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</si>
  <si>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</si>
  <si>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</si>
  <si>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</si>
  <si>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</si>
  <si>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</si>
  <si>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</si>
  <si>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</si>
  <si>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</si>
  <si>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</si>
  <si>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</si>
  <si>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</si>
  <si>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</si>
  <si>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</si>
  <si>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</si>
  <si>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</si>
  <si>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</si>
  <si>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</si>
  <si>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</si>
  <si>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</si>
  <si>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</si>
  <si>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</si>
  <si>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</si>
  <si>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</si>
  <si>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</si>
  <si>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</si>
  <si>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</si>
  <si>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</si>
  <si>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</si>
  <si>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</si>
  <si>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</si>
  <si>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</si>
  <si>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</si>
  <si>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</si>
  <si>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</si>
  <si>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</si>
  <si>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</si>
  <si>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</si>
  <si>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</si>
  <si>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</si>
  <si>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</si>
  <si>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</si>
  <si>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</si>
  <si>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</si>
  <si>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</si>
  <si>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</si>
  <si>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</si>
  <si>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</si>
  <si>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</si>
  <si>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</si>
  <si>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</si>
  <si>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</si>
  <si>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</si>
  <si>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</si>
  <si>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</si>
  <si>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</si>
  <si>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</si>
  <si>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</si>
  <si>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</si>
  <si>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</si>
  <si>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</si>
  <si>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</si>
  <si>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</si>
  <si>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</si>
  <si>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</si>
  <si>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</si>
  <si>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</si>
  <si>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</si>
  <si>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</si>
  <si>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</si>
  <si>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</si>
  <si>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</si>
  <si>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</si>
  <si>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</si>
  <si>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</si>
  <si>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</si>
  <si>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</si>
  <si>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</si>
  <si>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</si>
  <si>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</si>
  <si>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</si>
  <si>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</si>
  <si>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</si>
  <si>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</si>
  <si>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</si>
  <si>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</si>
  <si>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</si>
  <si>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</si>
  <si>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</si>
  <si>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</si>
  <si>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</si>
  <si>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</si>
  <si>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</si>
  <si>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</si>
  <si>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</si>
  <si>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</si>
  <si>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</si>
  <si>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</si>
  <si>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</si>
  <si>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</si>
  <si>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</si>
  <si>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</si>
  <si>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</si>
  <si>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</si>
  <si>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</si>
  <si>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</si>
  <si>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</si>
  <si>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</si>
  <si>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</si>
  <si>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</si>
  <si>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</si>
  <si>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</si>
  <si>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</si>
  <si>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</si>
  <si>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</si>
  <si>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</si>
  <si>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</si>
  <si>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</si>
  <si>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</si>
  <si>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</si>
  <si>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</si>
  <si>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</si>
  <si>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</si>
  <si>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</si>
  <si>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</si>
  <si>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</si>
  <si>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</si>
  <si>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</si>
  <si>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</si>
  <si>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</si>
  <si>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</si>
  <si>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</si>
  <si>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</si>
  <si>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</si>
  <si>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</si>
  <si>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</si>
  <si>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</si>
  <si>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</si>
  <si>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</si>
  <si>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</si>
  <si>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</si>
  <si>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</si>
  <si>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</si>
  <si>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</si>
  <si>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</si>
  <si>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</si>
  <si>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</si>
  <si>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</si>
  <si>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</si>
  <si>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</si>
  <si>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</si>
  <si>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</si>
  <si>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</si>
  <si>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</si>
  <si>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</si>
  <si>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</si>
  <si>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</si>
  <si>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</si>
  <si>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</si>
  <si>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</si>
  <si>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</si>
  <si>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</si>
  <si>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</si>
  <si>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</si>
  <si>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</si>
  <si>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</si>
  <si>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</si>
  <si>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</si>
  <si>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</si>
  <si>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</si>
  <si>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</si>
  <si>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</si>
  <si>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</si>
  <si>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</si>
  <si>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</si>
  <si>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</si>
  <si>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</si>
  <si>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</si>
  <si>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</si>
  <si>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</si>
  <si>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</si>
  <si>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</si>
  <si>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</si>
  <si>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</si>
  <si>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</si>
  <si>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</si>
  <si>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</si>
  <si>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</si>
  <si>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</si>
  <si>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</si>
  <si>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</si>
  <si>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</si>
  <si>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</si>
  <si>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</si>
  <si>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</si>
  <si>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</si>
  <si>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</si>
  <si>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</si>
  <si>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</si>
  <si>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</si>
  <si>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</si>
  <si>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</si>
  <si>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</si>
  <si>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</si>
  <si>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</si>
  <si>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</si>
  <si>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</si>
  <si>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</si>
  <si>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</si>
  <si>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</si>
  <si>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</si>
  <si>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</si>
  <si>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</si>
  <si>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</si>
  <si>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</si>
  <si>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</si>
  <si>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</si>
  <si>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</si>
  <si>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</si>
  <si>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</si>
  <si>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</si>
  <si>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</si>
  <si>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</si>
  <si>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</si>
  <si>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</si>
  <si>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</si>
  <si>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</si>
  <si>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</si>
  <si>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</si>
  <si>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</si>
  <si>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</si>
  <si>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</si>
  <si>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</si>
  <si>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</si>
  <si>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</si>
  <si>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</si>
  <si>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</si>
  <si>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</si>
  <si>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</si>
  <si>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</si>
  <si>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</si>
  <si>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</si>
  <si>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</si>
  <si>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</si>
  <si>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</si>
  <si>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</si>
  <si>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</si>
  <si>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</si>
  <si>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</si>
  <si>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</si>
  <si>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</si>
  <si>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</si>
  <si>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</si>
  <si>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</si>
  <si>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</si>
  <si>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</si>
  <si>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</si>
  <si>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</si>
  <si>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</si>
  <si>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</si>
  <si>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</si>
  <si>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</si>
  <si>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</si>
  <si>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</si>
  <si>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</si>
  <si>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</si>
  <si>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</si>
  <si>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</si>
  <si>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</si>
  <si>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</si>
  <si>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</si>
  <si>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</si>
  <si>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</si>
  <si>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</si>
  <si>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</si>
  <si>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</si>
  <si>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</si>
  <si>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</si>
  <si>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</si>
  <si>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</si>
  <si>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</si>
  <si>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</si>
  <si>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</si>
  <si>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</si>
  <si>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</si>
  <si>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</si>
  <si>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</si>
  <si>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</si>
  <si>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</si>
  <si>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</si>
  <si>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</si>
  <si>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</si>
  <si>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</si>
  <si>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</si>
  <si>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</si>
  <si>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</si>
  <si>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</si>
  <si>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</si>
  <si>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</si>
  <si>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</si>
  <si>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</si>
  <si>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</si>
  <si>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</si>
  <si>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</si>
  <si>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</si>
  <si>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</si>
  <si>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</si>
  <si>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</si>
  <si>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</si>
  <si>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</si>
  <si>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</si>
  <si>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</si>
  <si>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</si>
  <si>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</si>
  <si>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</si>
  <si>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</si>
  <si>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</si>
  <si>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</si>
  <si>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</si>
  <si>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</si>
  <si>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</si>
  <si>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</si>
  <si>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</si>
  <si>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</si>
  <si>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</si>
  <si>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</si>
  <si>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</si>
  <si>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</si>
  <si>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</si>
  <si>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</si>
  <si>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</si>
  <si>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</si>
  <si>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</si>
  <si>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</si>
  <si>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</si>
  <si>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</si>
  <si>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</si>
  <si>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</si>
  <si>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</si>
  <si>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</si>
  <si>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</si>
  <si>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</si>
  <si>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</si>
  <si>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</si>
  <si>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</si>
  <si>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</si>
  <si>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</si>
  <si>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</si>
  <si>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</si>
  <si>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</si>
  <si>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</si>
  <si>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</si>
  <si>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</si>
  <si>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</si>
  <si>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</si>
  <si>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</si>
  <si>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</si>
  <si>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</si>
  <si>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</si>
  <si>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</si>
  <si>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</si>
  <si>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</si>
  <si>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</si>
  <si>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</si>
  <si>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</si>
  <si>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</si>
  <si>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</si>
  <si>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</si>
  <si>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</si>
  <si>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</si>
  <si>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</si>
  <si>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</si>
  <si>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</si>
  <si>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</si>
  <si>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</si>
  <si>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</si>
  <si>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</si>
  <si>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</si>
  <si>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</si>
  <si>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</si>
  <si>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</si>
  <si>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</si>
  <si>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</si>
  <si>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</si>
  <si>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</si>
  <si>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</si>
  <si>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</si>
  <si>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</si>
  <si>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</si>
  <si>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</si>
  <si>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</si>
  <si>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</si>
  <si>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</si>
  <si>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</si>
  <si>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</si>
  <si>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</si>
  <si>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</si>
  <si>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</si>
  <si>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</si>
  <si>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</si>
  <si>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</si>
  <si>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</si>
  <si>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</si>
  <si>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</si>
  <si>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</si>
  <si>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</si>
  <si>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</si>
  <si>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</si>
  <si>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</si>
  <si>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</si>
  <si>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</si>
  <si>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</si>
  <si>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</si>
  <si>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</si>
  <si>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</si>
  <si>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</si>
  <si>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</si>
  <si>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</si>
  <si>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</si>
  <si>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</si>
  <si>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</si>
  <si>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</si>
  <si>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</si>
  <si>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</si>
  <si>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</si>
  <si>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</si>
  <si>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</si>
  <si>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</si>
  <si>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</si>
  <si>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</si>
  <si>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</si>
  <si>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</si>
  <si>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</si>
  <si>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</si>
  <si>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</si>
  <si>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</si>
  <si>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</si>
  <si>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</si>
  <si>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</si>
  <si>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</si>
  <si>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</si>
  <si>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</si>
  <si>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</si>
  <si>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</si>
  <si>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</si>
  <si>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</si>
  <si>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</si>
  <si>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</si>
  <si>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</si>
  <si>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</si>
  <si>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</si>
  <si>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</si>
  <si>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</si>
  <si>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</si>
  <si>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</si>
  <si>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</si>
  <si>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</si>
  <si>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</si>
  <si>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</si>
  <si>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</si>
  <si>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</si>
  <si>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</si>
  <si>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</si>
  <si>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</si>
  <si>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</si>
  <si>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</si>
  <si>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</si>
  <si>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</si>
  <si>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</si>
  <si>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</si>
  <si>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</si>
  <si>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</si>
  <si>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</si>
  <si>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</si>
  <si>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</si>
  <si>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</si>
  <si>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</si>
  <si>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</si>
  <si>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</si>
  <si>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</si>
  <si>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</si>
  <si>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</si>
  <si>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</si>
  <si>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</si>
  <si>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</si>
  <si>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</si>
  <si>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</si>
  <si>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</si>
  <si>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</si>
  <si>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</si>
  <si>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</si>
  <si>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</si>
  <si>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</si>
  <si>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</si>
  <si>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</si>
  <si>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</si>
  <si>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</si>
  <si>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</si>
  <si>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</si>
  <si>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</si>
  <si>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</si>
  <si>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</si>
  <si>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</si>
  <si>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</si>
  <si>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</si>
  <si>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</si>
  <si>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</si>
  <si>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</si>
  <si>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</si>
  <si>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</si>
  <si>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</si>
  <si>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</si>
  <si>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</si>
  <si>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</si>
  <si>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</si>
  <si>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</si>
  <si>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</si>
  <si>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</si>
  <si>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</si>
  <si>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</si>
  <si>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</si>
  <si>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</si>
  <si>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</si>
  <si>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</si>
  <si>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</si>
  <si>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</si>
  <si>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</si>
  <si>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</si>
  <si>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</si>
  <si>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</si>
  <si>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</si>
  <si>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</si>
  <si>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</si>
  <si>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</si>
  <si>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</si>
  <si>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</si>
  <si>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</si>
  <si>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</si>
  <si>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</si>
  <si>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</si>
  <si>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</si>
  <si>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</si>
  <si>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</si>
  <si>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</si>
  <si>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</si>
  <si>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</si>
  <si>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</si>
  <si>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</si>
  <si>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</si>
  <si>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</si>
  <si>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</si>
  <si>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</si>
  <si>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</si>
  <si>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</si>
  <si>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</si>
  <si>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</si>
  <si>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</si>
  <si>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</si>
  <si>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</si>
  <si>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</si>
  <si>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</si>
  <si>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</si>
  <si>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</si>
  <si>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</si>
  <si>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</si>
  <si>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</si>
  <si>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</si>
  <si>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</si>
  <si>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</si>
  <si>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</si>
  <si>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</si>
  <si>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</si>
  <si>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</si>
  <si>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</si>
  <si>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</si>
  <si>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</si>
  <si>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</si>
  <si>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</si>
  <si>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</si>
  <si>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</si>
  <si>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</si>
  <si>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</si>
  <si>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</si>
  <si>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</si>
  <si>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</si>
  <si>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</si>
  <si>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</si>
  <si>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</si>
  <si>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</si>
  <si>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</si>
  <si>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</si>
  <si>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</si>
  <si>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</si>
  <si>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</si>
  <si>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</si>
  <si>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</si>
  <si>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</si>
  <si>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</si>
  <si>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</si>
  <si>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</si>
  <si>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</si>
  <si>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</si>
  <si>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</si>
  <si>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</si>
  <si>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</si>
  <si>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</si>
  <si>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</si>
  <si>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</si>
  <si>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</si>
  <si>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</si>
  <si>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</si>
  <si>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</si>
  <si>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</si>
  <si>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</si>
  <si>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</si>
  <si>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</si>
  <si>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</si>
  <si>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</si>
  <si>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</si>
  <si>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</si>
  <si>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</si>
  <si>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</si>
  <si>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</si>
  <si>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</si>
  <si>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</si>
  <si>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</si>
  <si>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</si>
  <si>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</si>
  <si>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</si>
  <si>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</si>
  <si>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</si>
  <si>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</si>
  <si>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</si>
  <si>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</si>
  <si>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</si>
  <si>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</si>
  <si>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</si>
  <si>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</si>
  <si>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</si>
  <si>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</si>
  <si>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</si>
  <si>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</si>
  <si>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</si>
  <si>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</si>
  <si>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</si>
  <si>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</si>
  <si>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</si>
  <si>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</si>
  <si>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</si>
  <si>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</si>
  <si>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</si>
  <si>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</si>
  <si>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</si>
  <si>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</si>
  <si>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</si>
  <si>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</si>
  <si>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</si>
  <si>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</si>
  <si>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</si>
  <si>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</si>
  <si>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</si>
  <si>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</si>
  <si>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</si>
  <si>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</si>
  <si>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</si>
  <si>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</si>
  <si>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</si>
  <si>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</si>
  <si>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</si>
  <si>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</si>
  <si>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</si>
  <si>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</si>
  <si>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</si>
  <si>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</si>
  <si>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</si>
  <si>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</si>
  <si>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</si>
  <si>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</si>
  <si>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</si>
  <si>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</si>
  <si>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</si>
  <si>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</si>
  <si>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</si>
  <si>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</si>
  <si>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</si>
  <si>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</si>
  <si>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</si>
  <si>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</si>
  <si>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</si>
  <si>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</si>
  <si>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</si>
  <si>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</si>
  <si>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</si>
  <si>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</si>
  <si>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</si>
  <si>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</si>
  <si>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</si>
  <si>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</si>
  <si>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</si>
  <si>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</si>
  <si>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</si>
  <si>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</si>
  <si>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</si>
  <si>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</si>
  <si>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</si>
  <si>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</si>
  <si>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</si>
  <si>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</si>
  <si>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</si>
  <si>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</si>
  <si>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</si>
  <si>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</si>
  <si>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</si>
  <si>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</si>
  <si>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</si>
  <si>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</si>
  <si>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</si>
  <si>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</si>
  <si>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</si>
  <si>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</si>
  <si>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</si>
  <si>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</si>
  <si>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</si>
  <si>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</si>
  <si>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</si>
  <si>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</si>
  <si>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</si>
  <si>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</si>
  <si>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</si>
  <si>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</si>
  <si>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</si>
  <si>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</si>
  <si>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</si>
  <si>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</si>
  <si>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</si>
  <si>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</si>
  <si>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</si>
  <si>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</si>
  <si>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</si>
  <si>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</si>
  <si>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</si>
  <si>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</si>
  <si>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</si>
  <si>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</si>
  <si>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</si>
  <si>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</si>
  <si>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</si>
  <si>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</si>
  <si>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</si>
  <si>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</si>
  <si>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</si>
  <si>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</si>
  <si>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</si>
  <si>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</si>
  <si>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</si>
  <si>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</si>
  <si>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</si>
  <si>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</si>
  <si>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</si>
  <si>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</si>
  <si>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</si>
  <si>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</si>
  <si>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</si>
  <si>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</si>
  <si>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</si>
  <si>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</si>
  <si>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</si>
  <si>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</si>
  <si>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</si>
  <si>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</si>
  <si>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</si>
  <si>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</si>
  <si>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</si>
  <si>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</si>
  <si>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</si>
  <si>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</si>
  <si>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</si>
  <si>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</si>
  <si>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</si>
  <si>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</si>
  <si>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</si>
  <si>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</si>
  <si>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</si>
  <si>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</si>
  <si>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</si>
  <si>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</si>
  <si>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</si>
  <si>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</si>
  <si>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</si>
  <si>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</si>
  <si>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</si>
  <si>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</si>
  <si>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</si>
  <si>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</si>
  <si>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</si>
  <si>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</si>
  <si>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</si>
  <si>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</si>
  <si>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</si>
  <si>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</si>
  <si>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</si>
  <si>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</si>
  <si>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</si>
  <si>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</si>
  <si>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</si>
  <si>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</si>
  <si>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</si>
  <si>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</si>
  <si>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</si>
  <si>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</si>
  <si>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</si>
  <si>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</si>
  <si>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</si>
  <si>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</si>
  <si>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</si>
  <si>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</si>
  <si>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</si>
  <si>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</si>
  <si>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</si>
  <si>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</si>
  <si>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</si>
  <si>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</si>
  <si>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</si>
  <si>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</si>
  <si>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</si>
  <si>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</si>
  <si>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</si>
  <si>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</si>
  <si>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</si>
  <si>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</si>
  <si>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</si>
  <si>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</si>
  <si>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</si>
  <si>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</si>
  <si>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</si>
  <si>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</si>
  <si>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</si>
  <si>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</si>
  <si>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</si>
  <si>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</si>
  <si>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</si>
  <si>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</si>
  <si>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</si>
  <si>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</si>
  <si>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</si>
  <si>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</si>
  <si>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</si>
  <si>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</si>
  <si>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</si>
  <si>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</si>
  <si>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</si>
  <si>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</si>
  <si>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</si>
  <si>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</si>
  <si>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</si>
  <si>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</si>
  <si>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</si>
  <si>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</si>
  <si>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</si>
  <si>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</si>
  <si>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</si>
  <si>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</si>
  <si>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</si>
  <si>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</si>
  <si>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</si>
  <si>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</si>
  <si>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</si>
  <si>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</si>
  <si>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</si>
  <si>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</si>
  <si>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</si>
  <si>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</si>
  <si>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</si>
  <si>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</si>
  <si>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</si>
  <si>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</si>
  <si>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</si>
  <si>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</si>
  <si>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</si>
  <si>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</si>
  <si>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</si>
  <si>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</si>
  <si>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</si>
  <si>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</si>
  <si>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</si>
  <si>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</si>
  <si>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</si>
  <si>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</si>
  <si>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</si>
  <si>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</si>
  <si>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</si>
  <si>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</si>
  <si>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</si>
  <si>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</si>
  <si>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</si>
  <si>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</si>
  <si>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</si>
  <si>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</si>
  <si>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</si>
  <si>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</si>
  <si>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</si>
  <si>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</si>
  <si>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</si>
  <si>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</si>
  <si>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</si>
  <si>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</si>
  <si>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</si>
  <si>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</si>
  <si>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</si>
  <si>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</si>
  <si>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</si>
  <si>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</si>
  <si>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</si>
  <si>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</si>
  <si>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</si>
  <si>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</si>
  <si>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</si>
  <si>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</si>
  <si>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</si>
  <si>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</si>
  <si>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</si>
  <si>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</si>
  <si>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</si>
  <si>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</si>
  <si>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</si>
  <si>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</si>
  <si>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</si>
  <si>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</si>
  <si>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</si>
  <si>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</si>
  <si>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</si>
  <si>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</si>
  <si>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</si>
  <si>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</si>
  <si>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</si>
  <si>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</si>
  <si>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</si>
  <si>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</si>
  <si>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</si>
  <si>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</si>
  <si>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</si>
  <si>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</si>
  <si>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</si>
  <si>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</si>
  <si>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</si>
  <si>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</si>
  <si>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</si>
  <si>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</si>
  <si>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</si>
  <si>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</si>
  <si>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</si>
  <si>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</si>
  <si>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</si>
  <si>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</si>
  <si>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</si>
  <si>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</si>
  <si>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</si>
  <si>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</si>
  <si>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</si>
  <si>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</si>
  <si>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</si>
  <si>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</si>
  <si>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</si>
  <si>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</si>
  <si>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</si>
  <si>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</si>
  <si>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</si>
  <si>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</si>
  <si>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</si>
  <si>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</si>
  <si>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</si>
  <si>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</si>
  <si>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</si>
  <si>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</si>
  <si>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</si>
  <si>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</si>
  <si>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</si>
  <si>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</si>
  <si>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</si>
  <si>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</si>
  <si>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</si>
  <si>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</si>
  <si>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</si>
  <si>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</si>
  <si>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</si>
  <si>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</si>
  <si>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</si>
  <si>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</si>
  <si>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</si>
  <si>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</si>
  <si>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</si>
  <si>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</si>
  <si>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</si>
  <si>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</si>
  <si>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</si>
  <si>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</si>
  <si>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</si>
  <si>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</si>
  <si>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</si>
  <si>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</si>
  <si>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</si>
  <si>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</si>
  <si>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</si>
  <si>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</si>
  <si>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</si>
  <si>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</si>
  <si>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</si>
  <si>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</si>
  <si>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</si>
  <si>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</si>
  <si>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</si>
  <si>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</si>
  <si>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</si>
  <si>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</si>
  <si>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</si>
  <si>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</si>
  <si>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</si>
  <si>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</si>
  <si>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</si>
  <si>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</si>
  <si>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</si>
  <si>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</si>
  <si>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</si>
  <si>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</si>
  <si>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</si>
  <si>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</si>
  <si>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</si>
  <si>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</si>
  <si>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</si>
  <si>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</si>
  <si>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</si>
  <si>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</si>
  <si>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</si>
  <si>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</si>
  <si>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</si>
  <si>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</si>
  <si>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</si>
  <si>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</si>
  <si>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</si>
  <si>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</si>
  <si>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</si>
  <si>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</si>
  <si>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</si>
  <si>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</si>
  <si>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</si>
  <si>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</si>
  <si>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</si>
  <si>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</si>
  <si>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</si>
  <si>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</si>
  <si>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</si>
  <si>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</si>
  <si>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</si>
  <si>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</si>
  <si>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</si>
  <si>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</si>
  <si>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</si>
  <si>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</si>
  <si>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</si>
  <si>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</si>
  <si>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</si>
  <si>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</si>
  <si>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</si>
  <si>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</si>
  <si>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</si>
  <si>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</si>
  <si>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</si>
  <si>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</si>
  <si>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</si>
  <si>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</si>
  <si>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</si>
  <si>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</si>
  <si>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</si>
  <si>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</si>
  <si>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</si>
  <si>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</si>
  <si>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</si>
  <si>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</si>
  <si>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</si>
  <si>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</si>
  <si>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</si>
  <si>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</si>
  <si>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</si>
  <si>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</si>
  <si>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</si>
  <si>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</si>
  <si>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</si>
  <si>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</si>
  <si>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</si>
  <si>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</si>
  <si>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</si>
  <si>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</si>
  <si>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</si>
  <si>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</si>
  <si>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</si>
  <si>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</si>
  <si>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</si>
  <si>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</si>
  <si>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</si>
  <si>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</si>
  <si>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</si>
  <si>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</si>
  <si>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</si>
  <si>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</si>
  <si>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</si>
  <si>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</si>
  <si>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</si>
  <si>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</si>
  <si>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</si>
  <si>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</si>
  <si>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</si>
  <si>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</si>
  <si>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</si>
  <si>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</si>
  <si>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</si>
  <si>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</si>
  <si>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</si>
  <si>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</si>
  <si>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</si>
  <si>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</si>
  <si>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</si>
  <si>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</si>
  <si>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</si>
  <si>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</si>
  <si>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</si>
  <si>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</si>
  <si>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</si>
  <si>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</si>
  <si>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</si>
  <si>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</si>
  <si>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</si>
  <si>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</si>
  <si>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</si>
  <si>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</si>
  <si>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</si>
  <si>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</si>
  <si>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</si>
  <si>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</si>
  <si>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</si>
  <si>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</si>
  <si>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</si>
  <si>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</si>
  <si>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</si>
  <si>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</si>
  <si>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</si>
  <si>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</si>
  <si>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</si>
  <si>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</si>
  <si>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</si>
  <si>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</si>
  <si>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</si>
  <si>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</si>
  <si>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</si>
  <si>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</si>
  <si>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</si>
  <si>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</si>
  <si>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</si>
  <si>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</si>
  <si>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</si>
  <si>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</si>
  <si>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</si>
  <si>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</si>
  <si>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</si>
  <si>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</si>
  <si>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</si>
  <si>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</si>
  <si>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</si>
  <si>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</si>
  <si>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</si>
  <si>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</si>
  <si>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</si>
  <si>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</si>
  <si>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</si>
  <si>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</si>
  <si>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</si>
  <si>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</si>
  <si>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</si>
  <si>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</si>
  <si>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</si>
  <si>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</si>
  <si>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</si>
  <si>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</si>
  <si>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</si>
  <si>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</si>
  <si>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</si>
  <si>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</si>
  <si>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</si>
  <si>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</si>
  <si>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</si>
  <si>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</si>
  <si>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</si>
  <si>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</si>
  <si>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</si>
  <si>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</si>
  <si>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</si>
  <si>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</si>
  <si>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</si>
  <si>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</si>
  <si>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</si>
  <si>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</si>
  <si>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</si>
  <si>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</si>
  <si>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</si>
  <si>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</si>
  <si>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</si>
  <si>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</si>
  <si>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</si>
  <si>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</si>
  <si>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</si>
  <si>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</si>
  <si>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</si>
  <si>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</si>
  <si>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</si>
  <si>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</si>
  <si>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</si>
  <si>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</si>
  <si>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</si>
  <si>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</si>
  <si>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</si>
  <si>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</si>
  <si>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</si>
  <si>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</si>
  <si>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</si>
  <si>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</si>
  <si>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</si>
  <si>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</si>
  <si>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</si>
  <si>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</si>
  <si>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</si>
  <si>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</si>
  <si>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</si>
  <si>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</si>
  <si>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</si>
  <si>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</si>
  <si>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</si>
  <si>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</si>
  <si>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</si>
  <si>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</si>
  <si>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</si>
  <si>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</si>
  <si>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</si>
  <si>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</si>
  <si>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</si>
  <si>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</si>
  <si>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</si>
  <si>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</si>
  <si>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</si>
  <si>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</si>
  <si>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</si>
  <si>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</si>
  <si>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</si>
  <si>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</si>
  <si>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</si>
  <si>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</si>
  <si>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</si>
  <si>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</si>
  <si>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</si>
  <si>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</si>
  <si>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</si>
  <si>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</si>
  <si>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</si>
  <si>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</si>
  <si>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</si>
  <si>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</si>
  <si>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</si>
  <si>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</si>
  <si>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</si>
  <si>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</si>
  <si>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</si>
  <si>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</si>
  <si>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</si>
  <si>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</si>
  <si>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</si>
  <si>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</si>
  <si>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</si>
  <si>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</si>
  <si>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</si>
  <si>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</si>
  <si>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</si>
  <si>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</si>
  <si>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</si>
  <si>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</si>
  <si>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</si>
  <si>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</si>
  <si>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</si>
  <si>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</si>
  <si>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</si>
  <si>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</si>
  <si>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</si>
  <si>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</si>
  <si>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</si>
  <si>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</si>
  <si>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</si>
  <si>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</si>
  <si>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</si>
  <si>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</si>
  <si>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</si>
  <si>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</si>
  <si>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</si>
  <si>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</si>
  <si>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</si>
  <si>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</si>
  <si>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</si>
  <si>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</si>
  <si>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</si>
  <si>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</si>
  <si>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</si>
  <si>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</si>
  <si>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</si>
  <si>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</si>
  <si>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</si>
  <si>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</si>
  <si>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</si>
  <si>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</si>
  <si>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</si>
  <si>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</si>
  <si>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</si>
  <si>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</si>
  <si>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</si>
  <si>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</si>
  <si>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</si>
  <si>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</si>
  <si>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</si>
  <si>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</si>
  <si>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</si>
  <si>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</si>
  <si>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</si>
  <si>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</si>
  <si>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</si>
  <si>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</si>
  <si>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</si>
  <si>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</si>
  <si>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</si>
  <si>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</si>
  <si>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</si>
  <si>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</si>
  <si>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</si>
  <si>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</si>
  <si>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</si>
  <si>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</si>
  <si>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</si>
  <si>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</si>
  <si>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</si>
  <si>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</si>
  <si>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</si>
  <si>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</si>
  <si>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</si>
  <si>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</si>
  <si>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</si>
  <si>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</si>
  <si>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</si>
  <si>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</si>
  <si>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</si>
  <si>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</si>
  <si>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</si>
  <si>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</si>
  <si>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</si>
  <si>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</si>
  <si>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</si>
  <si>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</si>
  <si>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</si>
  <si>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</si>
  <si>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</si>
  <si>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</si>
  <si>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</si>
  <si>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</si>
  <si>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</si>
  <si>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</si>
  <si>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</si>
  <si>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</si>
  <si>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</si>
  <si>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</si>
  <si>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</si>
  <si>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</si>
  <si>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</si>
  <si>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</si>
  <si>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</si>
  <si>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</si>
  <si>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</si>
  <si>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</si>
  <si>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</si>
  <si>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</si>
  <si>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</si>
  <si>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</si>
  <si>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</si>
  <si>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</si>
  <si>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</si>
  <si>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</si>
  <si>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</si>
  <si>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</si>
  <si>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</si>
  <si>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</si>
  <si>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</si>
  <si>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</si>
  <si>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</si>
  <si>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</si>
  <si>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</si>
  <si>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</si>
  <si>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</si>
  <si>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</si>
  <si>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</si>
  <si>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</si>
  <si>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</si>
  <si>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</si>
  <si>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</si>
  <si>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</si>
  <si>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</si>
  <si>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</si>
  <si>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</si>
  <si>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</si>
  <si>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</si>
  <si>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</si>
  <si>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</si>
  <si>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</si>
  <si>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</si>
  <si>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</si>
  <si>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</si>
  <si>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</si>
  <si>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</si>
  <si>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</si>
  <si>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</si>
  <si>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</si>
  <si>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</si>
  <si>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</si>
  <si>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</si>
  <si>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</si>
  <si>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</si>
  <si>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</si>
  <si>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</si>
  <si>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</si>
  <si>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</si>
  <si>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</si>
  <si>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</si>
  <si>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</si>
  <si>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</si>
  <si>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</si>
  <si>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</si>
  <si>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</si>
  <si>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</si>
  <si>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</si>
  <si>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</si>
  <si>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</si>
  <si>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</si>
  <si>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</si>
  <si>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</si>
  <si>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</si>
  <si>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</si>
  <si>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</si>
  <si>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</si>
  <si>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</si>
  <si>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</si>
  <si>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</si>
  <si>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</si>
  <si>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</si>
  <si>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</si>
  <si>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</si>
  <si>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</si>
  <si>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</si>
  <si>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</si>
  <si>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</si>
  <si>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</si>
  <si>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</si>
  <si>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</si>
  <si>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</si>
  <si>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</si>
  <si>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</si>
  <si>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</si>
  <si>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</si>
  <si>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</si>
  <si>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</si>
  <si>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</si>
  <si>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</si>
  <si>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</si>
  <si>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</si>
  <si>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</si>
  <si>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</si>
  <si>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</si>
  <si>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</si>
  <si>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</si>
  <si>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</si>
  <si>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</si>
  <si>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</si>
  <si>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</si>
  <si>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</si>
  <si>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</si>
  <si>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</si>
  <si>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</si>
  <si>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</si>
  <si>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</si>
  <si>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</si>
  <si>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</si>
  <si>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</si>
  <si>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</si>
  <si>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</si>
  <si>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</si>
  <si>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</si>
  <si>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</si>
  <si>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</si>
  <si>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</si>
  <si>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</si>
  <si>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</si>
  <si>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</si>
  <si>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</si>
  <si>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</si>
  <si>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</si>
  <si>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</si>
  <si>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</si>
  <si>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</si>
  <si>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</si>
  <si>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</si>
  <si>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</si>
  <si>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</si>
  <si>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</si>
  <si>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</si>
  <si>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</si>
  <si>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</si>
  <si>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</si>
  <si>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</si>
  <si>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</si>
  <si>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</si>
  <si>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</si>
  <si>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</si>
  <si>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</si>
  <si>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</si>
  <si>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</si>
  <si>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</si>
  <si>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</si>
  <si>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</si>
  <si>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</si>
  <si>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</si>
  <si>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</si>
  <si>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</si>
  <si>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</si>
  <si>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</si>
  <si>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</si>
  <si>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</si>
  <si>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</si>
  <si>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</si>
  <si>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</si>
  <si>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</si>
  <si>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</si>
  <si>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</si>
  <si>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</si>
  <si>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</si>
  <si>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</si>
  <si>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</si>
  <si>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</si>
  <si>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</si>
  <si>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</si>
  <si>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</si>
  <si>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</si>
  <si>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</si>
  <si>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</si>
  <si>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</si>
  <si>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</si>
  <si>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</si>
  <si>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</si>
  <si>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</si>
  <si>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</si>
  <si>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</si>
  <si>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</si>
  <si>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</si>
  <si>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</si>
  <si>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</si>
  <si>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</si>
  <si>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</si>
  <si>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</si>
  <si>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</si>
  <si>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</si>
  <si>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</si>
  <si>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</si>
  <si>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</si>
  <si>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</si>
  <si>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</si>
  <si>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</si>
  <si>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</si>
  <si>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</si>
  <si>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</si>
  <si>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</si>
  <si>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</si>
  <si>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</si>
  <si>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</si>
  <si>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</si>
  <si>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</si>
  <si>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</si>
  <si>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</si>
  <si>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</si>
  <si>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</si>
  <si>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</si>
  <si>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</si>
  <si>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</si>
  <si>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</si>
  <si>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</si>
  <si>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</si>
  <si>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</si>
  <si>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</si>
  <si>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</si>
  <si>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</si>
  <si>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</si>
  <si>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</si>
  <si>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</si>
  <si>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</si>
  <si>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</si>
  <si>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</si>
  <si>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</si>
  <si>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</si>
  <si>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</si>
  <si>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</si>
  <si>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</si>
  <si>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</si>
  <si>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</si>
  <si>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</si>
  <si>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</si>
  <si>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</si>
  <si>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</si>
  <si>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</si>
  <si>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</si>
  <si>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</si>
  <si>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</si>
  <si>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</si>
  <si>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</si>
  <si>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</si>
  <si>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</si>
  <si>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</si>
  <si>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</si>
  <si>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</si>
  <si>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</si>
  <si>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</si>
  <si>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</si>
  <si>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</si>
  <si>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</si>
  <si>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</si>
  <si>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</si>
  <si>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</si>
  <si>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</si>
  <si>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</si>
  <si>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</si>
  <si>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</si>
  <si>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</si>
  <si>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</si>
  <si>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</si>
  <si>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</si>
  <si>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</si>
  <si>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</si>
  <si>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</si>
  <si>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</si>
  <si>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</si>
  <si>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</si>
  <si>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</si>
  <si>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</si>
  <si>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</si>
  <si>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</si>
  <si>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</si>
  <si>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</si>
  <si>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</si>
  <si>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</si>
  <si>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</si>
  <si>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</si>
  <si>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</si>
  <si>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</si>
  <si>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</si>
  <si>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</si>
  <si>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</si>
  <si>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</si>
  <si>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</si>
  <si>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</si>
  <si>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</si>
  <si>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</si>
  <si>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</si>
  <si>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</si>
  <si>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</si>
  <si>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</si>
  <si>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</si>
  <si>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</si>
  <si>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</si>
  <si>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</si>
  <si>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</si>
  <si>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</si>
  <si>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</si>
  <si>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</si>
  <si>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</si>
  <si>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</si>
  <si>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</si>
  <si>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</si>
  <si>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</si>
  <si>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</si>
  <si>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</si>
  <si>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</si>
  <si>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</si>
  <si>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</si>
  <si>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</si>
  <si>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</si>
  <si>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</si>
  <si>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</si>
  <si>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</si>
  <si>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</si>
  <si>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</si>
  <si>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</si>
  <si>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</si>
  <si>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</si>
  <si>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</si>
  <si>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</si>
  <si>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</si>
  <si>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</si>
  <si>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</si>
  <si>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</si>
  <si>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</si>
  <si>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</si>
  <si>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</si>
  <si>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</si>
  <si>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</si>
  <si>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</si>
  <si>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</si>
  <si>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</si>
  <si>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</si>
  <si>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</si>
  <si>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</si>
  <si>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</si>
  <si>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</si>
  <si>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</si>
  <si>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</si>
  <si>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</si>
  <si>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</si>
  <si>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</si>
  <si>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</si>
  <si>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</si>
  <si>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</si>
  <si>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</si>
  <si>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</si>
  <si>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</si>
  <si>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</si>
  <si>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</si>
  <si>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</si>
  <si>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</si>
  <si>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</si>
  <si>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</si>
  <si>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</si>
  <si>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</si>
  <si>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</si>
  <si>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</si>
  <si>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</si>
  <si>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</si>
  <si>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</si>
  <si>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</si>
  <si>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</si>
  <si>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</si>
  <si>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</si>
  <si>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</si>
  <si>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</si>
  <si>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</si>
  <si>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</si>
  <si>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</si>
  <si>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</si>
  <si>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</si>
  <si>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</si>
  <si>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</si>
  <si>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</si>
  <si>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</si>
  <si>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</si>
  <si>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</si>
  <si>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</si>
  <si>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</si>
  <si>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</si>
  <si>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</si>
  <si>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</si>
  <si>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</si>
  <si>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</si>
  <si>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</si>
  <si>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</si>
  <si>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</si>
  <si>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</si>
  <si>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</si>
  <si>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</si>
  <si>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</si>
  <si>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</si>
  <si>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</si>
  <si>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</si>
  <si>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</si>
  <si>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</si>
  <si>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</si>
  <si>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</si>
  <si>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</si>
  <si>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</si>
  <si>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</si>
  <si>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</si>
  <si>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</si>
  <si>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</si>
  <si>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</si>
  <si>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</si>
  <si>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</si>
  <si>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</si>
  <si>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</si>
  <si>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</si>
  <si>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</si>
  <si>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</si>
  <si>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</si>
  <si>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</si>
  <si>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</si>
  <si>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</si>
  <si>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</si>
  <si>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</si>
  <si>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</si>
  <si>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</si>
  <si>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</si>
  <si>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</si>
  <si>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</si>
  <si>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</si>
  <si>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</si>
  <si>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</si>
  <si>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</si>
  <si>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</si>
  <si>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</si>
  <si>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</si>
  <si>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</si>
  <si>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</si>
  <si>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</si>
  <si>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</si>
  <si>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</si>
  <si>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</si>
  <si>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</si>
  <si>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</si>
  <si>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</si>
  <si>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</si>
  <si>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</si>
  <si>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</si>
  <si>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</si>
  <si>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</si>
  <si>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</si>
  <si>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</si>
  <si>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</si>
  <si>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</si>
  <si>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</si>
  <si>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</si>
  <si>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</si>
  <si>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</si>
  <si>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</si>
  <si>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</si>
  <si>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</si>
  <si>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</si>
  <si>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</si>
  <si>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</si>
  <si>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</si>
  <si>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</si>
  <si>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</si>
  <si>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</si>
  <si>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</si>
  <si>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</si>
  <si>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</si>
  <si>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</si>
  <si>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</si>
  <si>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</si>
  <si>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</si>
  <si>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</si>
  <si>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</si>
  <si>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</si>
  <si>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</si>
  <si>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</si>
  <si>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</si>
  <si>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</si>
  <si>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</si>
  <si>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</si>
  <si>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</si>
  <si>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</si>
  <si>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</si>
  <si>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</si>
  <si>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</si>
  <si>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</si>
  <si>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</si>
  <si>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</si>
  <si>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</si>
  <si>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</si>
  <si>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</si>
  <si>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</si>
  <si>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</si>
  <si>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</si>
  <si>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</si>
  <si>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</si>
  <si>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</si>
  <si>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</si>
  <si>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</si>
  <si>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</si>
  <si>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</si>
  <si>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</si>
  <si>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</si>
  <si>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</si>
  <si>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</si>
  <si>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</si>
  <si>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</si>
  <si>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</si>
  <si>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</si>
  <si>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</si>
  <si>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</si>
  <si>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</si>
  <si>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</si>
  <si>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</si>
  <si>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</si>
  <si>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</si>
  <si>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</si>
  <si>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</si>
  <si>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</si>
  <si>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</si>
  <si>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</si>
  <si>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</si>
  <si>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</si>
  <si>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</si>
  <si>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</si>
  <si>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</si>
  <si>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</si>
  <si>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</si>
  <si>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</si>
  <si>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</si>
  <si>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</si>
  <si>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</si>
  <si>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</si>
  <si>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</si>
  <si>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</si>
  <si>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</si>
  <si>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</si>
  <si>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</si>
  <si>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</si>
  <si>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</si>
  <si>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</si>
  <si>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</si>
  <si>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</si>
  <si>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</si>
  <si>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</si>
  <si>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</si>
  <si>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</si>
  <si>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</si>
  <si>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</si>
  <si>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</si>
  <si>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</si>
  <si>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</si>
  <si>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</si>
  <si>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</si>
  <si>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</si>
  <si>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</si>
  <si>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</si>
  <si>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</si>
  <si>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</si>
  <si>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</si>
  <si>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</si>
  <si>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</si>
  <si>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</si>
  <si>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</si>
  <si>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</si>
  <si>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</si>
  <si>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</si>
  <si>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</si>
  <si>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</si>
  <si>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</si>
  <si>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</si>
  <si>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</si>
  <si>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</si>
  <si>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</si>
  <si>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</si>
  <si>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</si>
  <si>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</si>
  <si>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</si>
  <si>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</si>
  <si>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</si>
  <si>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</si>
  <si>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</si>
  <si>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</si>
  <si>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</si>
  <si>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</si>
  <si>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</si>
  <si>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</si>
  <si>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</si>
  <si>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</si>
  <si>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</si>
  <si>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</si>
  <si>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</si>
  <si>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</si>
  <si>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</si>
  <si>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</si>
  <si>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</si>
  <si>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</si>
  <si>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</si>
  <si>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</si>
  <si>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</si>
  <si>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</si>
  <si>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</si>
  <si>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</si>
  <si>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</si>
  <si>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</si>
  <si>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</si>
  <si>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</si>
  <si>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</si>
  <si>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</si>
  <si>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</si>
  <si>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</si>
  <si>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</si>
  <si>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</si>
  <si>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</si>
  <si>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</si>
  <si>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</si>
  <si>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</si>
  <si>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</si>
  <si>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</si>
  <si>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</si>
  <si>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</si>
  <si>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</si>
  <si>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</si>
  <si>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</si>
  <si>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</si>
  <si>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</si>
  <si>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</si>
  <si>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</si>
  <si>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</si>
  <si>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</si>
  <si>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</si>
  <si>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</si>
  <si>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</si>
  <si>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</si>
  <si>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</si>
  <si>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</si>
  <si>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</si>
  <si>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</si>
  <si>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</si>
  <si>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</si>
  <si>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</si>
  <si>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</si>
  <si>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</si>
  <si>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</si>
  <si>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</si>
  <si>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</si>
  <si>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</si>
  <si>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</si>
  <si>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</si>
  <si>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</si>
  <si>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</si>
  <si>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</si>
  <si>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</si>
  <si>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</si>
  <si>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</si>
  <si>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</si>
  <si>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</si>
  <si>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</si>
  <si>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</si>
  <si>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</si>
  <si>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</si>
  <si>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</si>
  <si>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</si>
  <si>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</si>
  <si>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</si>
  <si>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</si>
  <si>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</si>
  <si>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</si>
  <si>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</si>
  <si>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</si>
  <si>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</si>
  <si>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</si>
  <si>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</si>
  <si>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</si>
  <si>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</si>
  <si>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</si>
  <si>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</si>
  <si>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</si>
  <si>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</si>
  <si>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</si>
  <si>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</si>
  <si>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</si>
  <si>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</si>
  <si>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</si>
  <si>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</si>
  <si>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</si>
  <si>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</si>
  <si>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</si>
  <si>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</si>
  <si>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</si>
  <si>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</si>
  <si>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</si>
  <si>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</si>
  <si>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</si>
  <si>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</si>
  <si>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</si>
  <si>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</si>
  <si>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</si>
  <si>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</si>
  <si>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</si>
  <si>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</si>
  <si>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</si>
  <si>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</si>
  <si>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</si>
  <si>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</si>
  <si>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</si>
  <si>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</si>
  <si>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</si>
  <si>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</si>
  <si>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</si>
  <si>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</si>
  <si>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</si>
  <si>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</si>
  <si>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</si>
  <si>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</si>
  <si>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</si>
  <si>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</si>
  <si>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</si>
  <si>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</si>
  <si>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</si>
  <si>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</si>
  <si>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</si>
  <si>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</si>
  <si>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</si>
  <si>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</si>
  <si>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</si>
  <si>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</si>
  <si>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</si>
  <si>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</si>
  <si>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</si>
  <si>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</si>
  <si>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</si>
  <si>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</si>
  <si>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</si>
  <si>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</si>
  <si>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</si>
  <si>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</si>
  <si>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</si>
  <si>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</si>
  <si>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</si>
  <si>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</si>
  <si>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</si>
  <si>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</si>
  <si>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</si>
  <si>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</si>
  <si>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</si>
  <si>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</si>
  <si>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</si>
  <si>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</si>
  <si>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</si>
  <si>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</si>
  <si>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</si>
  <si>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</si>
  <si>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</si>
  <si>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</si>
  <si>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</si>
  <si>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</si>
  <si>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</si>
  <si>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</si>
  <si>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</si>
  <si>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</si>
  <si>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</si>
  <si>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</si>
  <si>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</si>
  <si>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</si>
  <si>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</si>
  <si>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</si>
  <si>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</si>
  <si>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</si>
  <si>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</si>
  <si>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</si>
  <si>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</si>
  <si>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</si>
  <si>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</si>
  <si>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</si>
  <si>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</si>
  <si>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</si>
  <si>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</si>
  <si>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</si>
  <si>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</si>
  <si>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</si>
  <si>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</si>
  <si>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</si>
  <si>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</si>
  <si>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</si>
  <si>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</si>
  <si>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</si>
  <si>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</si>
  <si>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</si>
  <si>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</si>
  <si>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</si>
  <si>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</si>
  <si>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</si>
  <si>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</si>
  <si>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</si>
  <si>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</si>
  <si>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</si>
  <si>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</si>
  <si>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</si>
  <si>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</si>
  <si>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</si>
  <si>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</si>
  <si>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</si>
  <si>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</si>
  <si>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</si>
  <si>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</si>
  <si>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</si>
  <si>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</si>
  <si>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</si>
  <si>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</si>
  <si>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</si>
  <si>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</si>
  <si>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</si>
  <si>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</si>
  <si>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</si>
  <si>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</si>
  <si>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</si>
  <si>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</si>
  <si>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</si>
  <si>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</si>
  <si>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</si>
  <si>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</si>
  <si>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</si>
  <si>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</si>
  <si>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</si>
  <si>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</si>
  <si>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</si>
  <si>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</si>
  <si>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</si>
  <si>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</si>
  <si>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</si>
  <si>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</si>
  <si>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</si>
  <si>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</si>
  <si>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</si>
  <si>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</si>
  <si>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</si>
  <si>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</si>
  <si>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</si>
  <si>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</si>
  <si>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</si>
  <si>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</si>
  <si>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</si>
  <si>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</si>
  <si>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</si>
  <si>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</si>
  <si>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</si>
  <si>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</si>
  <si>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</si>
  <si>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</si>
  <si>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</si>
  <si>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</si>
  <si>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</si>
  <si>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</si>
  <si>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</si>
  <si>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</si>
  <si>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</si>
  <si>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</si>
  <si>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</si>
  <si>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</si>
  <si>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</si>
  <si>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</si>
  <si>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</si>
  <si>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</si>
  <si>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</si>
  <si>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</si>
  <si>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</si>
  <si>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</si>
  <si>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</si>
  <si>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</si>
  <si>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</si>
  <si>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</si>
  <si>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</si>
  <si>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</si>
  <si>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</si>
  <si>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</si>
  <si>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</si>
  <si>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</si>
  <si>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</si>
  <si>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</si>
  <si>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</si>
  <si>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</si>
  <si>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</si>
  <si>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</si>
  <si>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</si>
  <si>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</si>
  <si>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</si>
  <si>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</si>
  <si>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</si>
  <si>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</si>
  <si>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</si>
  <si>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</si>
  <si>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</si>
  <si>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</si>
  <si>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</si>
  <si>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</si>
  <si>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</si>
  <si>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</si>
  <si>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</si>
  <si>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</si>
  <si>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</si>
  <si>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</si>
  <si>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</si>
  <si>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</si>
  <si>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</si>
  <si>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</si>
  <si>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</si>
  <si>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</si>
  <si>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</si>
  <si>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</si>
  <si>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</si>
  <si>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</si>
  <si>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</si>
  <si>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</si>
  <si>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</si>
  <si>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</si>
  <si>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</si>
  <si>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</si>
  <si>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</si>
  <si>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</si>
  <si>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</si>
  <si>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</si>
  <si>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</si>
  <si>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</si>
  <si>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</si>
  <si>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</si>
  <si>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</si>
  <si>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</si>
  <si>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</si>
  <si>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</si>
  <si>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</si>
  <si>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</si>
  <si>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</si>
  <si>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</si>
  <si>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</si>
  <si>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</si>
  <si>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</si>
  <si>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</si>
  <si>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</si>
  <si>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</si>
  <si>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</si>
  <si>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</si>
  <si>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</si>
  <si>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</si>
  <si>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</si>
  <si>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</si>
  <si>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</si>
  <si>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</si>
  <si>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</si>
  <si>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</si>
  <si>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</si>
  <si>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</si>
  <si>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</si>
  <si>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</si>
  <si>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</si>
  <si>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</si>
  <si>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</si>
  <si>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</si>
  <si>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</si>
  <si>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</si>
  <si>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</si>
  <si>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</si>
  <si>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</si>
  <si>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</si>
  <si>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</si>
  <si>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</si>
  <si>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</si>
  <si>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</si>
  <si>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</si>
  <si>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</si>
  <si>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</si>
  <si>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</si>
  <si>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</si>
  <si>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</si>
  <si>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</si>
  <si>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</si>
  <si>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</si>
  <si>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</si>
  <si>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</si>
  <si>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</si>
  <si>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</si>
  <si>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</si>
  <si>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</si>
  <si>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</si>
  <si>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</si>
  <si>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</si>
  <si>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</si>
  <si>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</si>
  <si>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</si>
  <si>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</si>
  <si>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</si>
  <si>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</si>
  <si>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</si>
  <si>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</si>
  <si>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</si>
  <si>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</si>
  <si>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</si>
  <si>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</si>
  <si>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</si>
  <si>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</si>
  <si>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</si>
  <si>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</si>
  <si>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</si>
  <si>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</si>
  <si>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</si>
  <si>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</si>
  <si>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</si>
  <si>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</si>
  <si>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</si>
  <si>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</si>
  <si>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</si>
  <si>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</si>
  <si>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</si>
  <si>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</si>
  <si>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</si>
  <si>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</si>
  <si>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</si>
  <si>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</si>
  <si>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</si>
  <si>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</si>
  <si>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</si>
  <si>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</si>
  <si>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</si>
  <si>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</si>
  <si>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</si>
  <si>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</si>
  <si>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</si>
  <si>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</si>
  <si>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</si>
  <si>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</si>
  <si>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</si>
  <si>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</si>
  <si>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</si>
  <si>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</si>
  <si>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</si>
  <si>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</si>
  <si>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</si>
  <si>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</si>
  <si>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</si>
  <si>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</si>
  <si>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</si>
  <si>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</si>
  <si>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</si>
  <si>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</si>
  <si>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</si>
  <si>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</si>
  <si>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</si>
  <si>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</si>
  <si>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</si>
  <si>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</si>
  <si>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</si>
  <si>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</si>
  <si>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</si>
  <si>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</si>
  <si>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</si>
  <si>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</si>
  <si>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</si>
  <si>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</si>
  <si>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</si>
  <si>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</si>
  <si>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</si>
  <si>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</si>
  <si>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</si>
  <si>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</si>
  <si>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</si>
  <si>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</si>
  <si>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</si>
  <si>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</si>
  <si>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</si>
  <si>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</si>
  <si>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</si>
  <si>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</si>
  <si>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</si>
  <si>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</si>
  <si>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</si>
  <si>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</si>
  <si>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</si>
  <si>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</si>
  <si>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</si>
  <si>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</si>
  <si>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</si>
  <si>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</si>
  <si>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</si>
  <si>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</si>
  <si>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</si>
  <si>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</si>
  <si>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</si>
  <si>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</si>
  <si>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</si>
  <si>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</si>
  <si>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</si>
  <si>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</si>
  <si>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</si>
  <si>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</si>
  <si>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</si>
  <si>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</si>
  <si>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</si>
  <si>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</si>
  <si>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</si>
  <si>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</si>
  <si>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</si>
  <si>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</si>
  <si>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</si>
  <si>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</si>
  <si>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</si>
  <si>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</si>
  <si>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</si>
  <si>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</si>
  <si>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</si>
  <si>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</si>
  <si>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</si>
  <si>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</si>
  <si>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</si>
  <si>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</si>
  <si>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</si>
  <si>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</si>
  <si>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</si>
  <si>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</si>
  <si>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</si>
  <si>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</si>
  <si>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</si>
  <si>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</si>
  <si>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</si>
  <si>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</si>
  <si>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</si>
  <si>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</si>
  <si>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</si>
  <si>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</si>
  <si>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</si>
  <si>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</si>
  <si>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</si>
  <si>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</si>
  <si>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</si>
  <si>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</si>
  <si>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</si>
  <si>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</si>
  <si>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</si>
  <si>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</si>
  <si>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</si>
  <si>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</si>
  <si>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</si>
  <si>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</si>
  <si>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</si>
  <si>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</si>
  <si>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</si>
  <si>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</si>
  <si>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</si>
  <si>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</si>
  <si>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</si>
  <si>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</si>
  <si>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</si>
  <si>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</si>
  <si>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</si>
  <si>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</si>
  <si>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</si>
  <si>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</si>
  <si>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</si>
  <si>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</si>
  <si>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</si>
  <si>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</si>
  <si>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</si>
  <si>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</si>
  <si>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</si>
  <si>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</si>
  <si>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</si>
  <si>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</si>
  <si>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</si>
  <si>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</si>
  <si>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</si>
  <si>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</si>
  <si>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</si>
  <si>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</si>
  <si>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</si>
  <si>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</si>
  <si>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</si>
  <si>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</si>
  <si>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</si>
  <si>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</si>
  <si>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</si>
  <si>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</si>
  <si>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</si>
  <si>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</si>
  <si>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</si>
  <si>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</si>
  <si>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</si>
  <si>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</si>
  <si>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</si>
  <si>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</si>
  <si>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</si>
  <si>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</si>
  <si>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</si>
  <si>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</si>
  <si>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</si>
  <si>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</si>
  <si>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</si>
  <si>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</si>
  <si>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</si>
  <si>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</si>
  <si>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</si>
  <si>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</si>
  <si>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</si>
  <si>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</si>
  <si>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</si>
  <si>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</si>
  <si>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</si>
  <si>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</si>
  <si>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</si>
  <si>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</si>
  <si>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</si>
  <si>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</si>
  <si>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</si>
  <si>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</si>
  <si>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</si>
  <si>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</si>
  <si>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</si>
  <si>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</si>
  <si>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</si>
  <si>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</si>
  <si>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</si>
  <si>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</si>
  <si>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</si>
  <si>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</si>
  <si>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</si>
  <si>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</si>
  <si>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</si>
  <si>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</si>
  <si>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</si>
  <si>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</si>
  <si>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</si>
  <si>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</si>
  <si>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</si>
  <si>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</si>
  <si>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</si>
  <si>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</si>
  <si>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</si>
  <si>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</si>
  <si>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</si>
  <si>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</si>
  <si>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</si>
  <si>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</si>
  <si>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</si>
  <si>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</si>
  <si>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</si>
  <si>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</si>
  <si>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</si>
  <si>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</si>
  <si>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</si>
  <si>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</si>
  <si>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</si>
  <si>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</si>
  <si>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</si>
  <si>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</si>
  <si>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</si>
  <si>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</si>
  <si>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</si>
  <si>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</si>
  <si>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</si>
  <si>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</si>
  <si>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</si>
  <si>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</si>
  <si>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</si>
  <si>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</si>
  <si>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</si>
  <si>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</si>
  <si>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</si>
  <si>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</si>
  <si>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</si>
  <si>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</si>
  <si>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</si>
  <si>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</si>
  <si>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</si>
  <si>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</si>
  <si>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</si>
  <si>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</si>
  <si>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</si>
  <si>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</si>
  <si>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</si>
  <si>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</si>
  <si>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</si>
  <si>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</si>
  <si>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</si>
  <si>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</si>
  <si>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</si>
  <si>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</si>
  <si>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</si>
  <si>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</si>
  <si>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</si>
  <si>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</si>
  <si>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</si>
  <si>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</si>
  <si>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</si>
  <si>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</si>
  <si>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</si>
  <si>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</si>
  <si>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</si>
  <si>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</si>
  <si>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</si>
  <si>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</si>
  <si>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</si>
  <si>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</si>
  <si>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</si>
  <si>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</si>
  <si>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</si>
  <si>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</si>
  <si>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</si>
  <si>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</si>
  <si>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</si>
  <si>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</si>
  <si>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</si>
  <si>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</si>
  <si>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</si>
  <si>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</si>
  <si>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</si>
  <si>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</si>
  <si>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</si>
  <si>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</si>
  <si>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</si>
  <si>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</si>
  <si>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</si>
  <si>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</si>
  <si>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</si>
  <si>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</si>
  <si>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</si>
  <si>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</si>
  <si>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</si>
  <si>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</si>
  <si>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</si>
  <si>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</si>
  <si>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</si>
  <si>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</si>
  <si>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</si>
  <si>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</si>
  <si>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</si>
  <si>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</si>
  <si>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</si>
  <si>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</si>
  <si>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</si>
  <si>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</si>
  <si>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</si>
  <si>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</si>
  <si>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</si>
  <si>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</si>
  <si>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</si>
  <si>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</si>
  <si>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</si>
  <si>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</si>
  <si>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</si>
  <si>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</si>
  <si>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</si>
  <si>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</si>
  <si>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</si>
  <si>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</si>
  <si>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</si>
  <si>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</si>
  <si>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</si>
  <si>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</si>
  <si>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</si>
  <si>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</si>
  <si>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</si>
  <si>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</si>
  <si>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</si>
  <si>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</si>
  <si>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</si>
  <si>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</si>
  <si>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</si>
  <si>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</si>
  <si>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</si>
  <si>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</si>
  <si>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</si>
  <si>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</si>
  <si>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</si>
  <si>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</si>
  <si>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</si>
  <si>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</si>
  <si>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</si>
  <si>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</si>
  <si>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</si>
  <si>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</si>
  <si>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</si>
  <si>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</si>
  <si>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</si>
  <si>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</si>
  <si>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</si>
  <si>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</si>
  <si>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</si>
  <si>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</si>
  <si>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</si>
  <si>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</si>
  <si>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</si>
  <si>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</si>
  <si>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</si>
  <si>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</si>
  <si>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</si>
  <si>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</si>
  <si>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</si>
  <si>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</si>
  <si>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</si>
  <si>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</si>
  <si>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</si>
  <si>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</si>
  <si>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</si>
  <si>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</si>
  <si>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</si>
  <si>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</si>
  <si>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</si>
  <si>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</si>
  <si>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</si>
  <si>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</si>
  <si>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</si>
  <si>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</si>
  <si>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</si>
  <si>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</si>
  <si>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</si>
  <si>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</si>
  <si>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</si>
  <si>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</si>
  <si>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</si>
  <si>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</si>
  <si>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</si>
  <si>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</si>
  <si>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</si>
  <si>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</si>
  <si>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</si>
  <si>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</si>
  <si>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</si>
  <si>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</si>
  <si>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</si>
  <si>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</si>
  <si>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</si>
  <si>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</si>
  <si>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</si>
  <si>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</si>
  <si>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</si>
  <si>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</si>
  <si>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</si>
  <si>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</si>
  <si>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</si>
  <si>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</si>
  <si>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</si>
  <si>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</si>
  <si>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</si>
  <si>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</si>
  <si>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</si>
  <si>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</si>
  <si>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</si>
  <si>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</si>
  <si>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</si>
  <si>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</si>
  <si>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</si>
  <si>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</si>
  <si>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</si>
  <si>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</si>
  <si>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</si>
  <si>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</si>
  <si>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</si>
  <si>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</si>
  <si>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</si>
  <si>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</si>
  <si>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</si>
  <si>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</si>
  <si>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</si>
  <si>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</si>
  <si>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</si>
  <si>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</si>
  <si>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</si>
  <si>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</si>
  <si>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</si>
  <si>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</si>
  <si>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</si>
  <si>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</si>
  <si>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</si>
  <si>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</si>
  <si>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</si>
  <si>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</si>
  <si>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</si>
  <si>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</si>
  <si>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</si>
  <si>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</si>
  <si>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</si>
  <si>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</si>
  <si>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</si>
  <si>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</si>
  <si>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</si>
  <si>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</si>
  <si>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</si>
  <si>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</si>
  <si>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</si>
  <si>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</si>
  <si>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</si>
  <si>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</si>
  <si>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</si>
  <si>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</si>
  <si>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</si>
  <si>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</si>
  <si>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</si>
  <si>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</si>
  <si>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</si>
  <si>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</si>
  <si>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</si>
  <si>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</si>
  <si>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</si>
  <si>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</si>
  <si>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</si>
  <si>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</si>
  <si>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</si>
  <si>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</si>
  <si>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</si>
  <si>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</si>
  <si>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</si>
  <si>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</si>
  <si>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</si>
  <si>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</si>
  <si>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</si>
  <si>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</si>
  <si>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</si>
  <si>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</si>
  <si>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</si>
  <si>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</si>
  <si>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</si>
  <si>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</si>
  <si>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</si>
  <si>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</si>
  <si>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</si>
  <si>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</si>
  <si>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</si>
  <si>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</si>
  <si>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</si>
  <si>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</si>
  <si>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</si>
  <si>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</si>
  <si>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</si>
  <si>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</si>
  <si>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</si>
  <si>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</si>
  <si>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</si>
  <si>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</si>
  <si>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</si>
  <si>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</si>
  <si>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</si>
  <si>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</si>
  <si>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</si>
  <si>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</si>
  <si>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</si>
  <si>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</si>
  <si>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</si>
  <si>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</si>
  <si>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</si>
  <si>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</si>
  <si>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</si>
  <si>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</si>
  <si>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</si>
  <si>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</si>
  <si>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</si>
  <si>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</si>
  <si>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</si>
  <si>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</si>
  <si>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</si>
  <si>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</si>
  <si>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</si>
  <si>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</si>
  <si>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</si>
  <si>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</si>
  <si>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</si>
  <si>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</si>
  <si>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</si>
  <si>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</si>
  <si>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</si>
  <si>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</si>
  <si>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</si>
  <si>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</si>
  <si>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</si>
  <si>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</si>
  <si>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</si>
  <si>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</si>
  <si>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</si>
  <si>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</si>
  <si>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</si>
  <si>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</si>
  <si>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</si>
  <si>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</si>
  <si>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</si>
  <si>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</si>
  <si>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</si>
  <si>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</si>
  <si>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</si>
  <si>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</si>
  <si>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</si>
  <si>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</si>
  <si>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</si>
  <si>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</si>
  <si>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</si>
  <si>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</si>
  <si>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</si>
  <si>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</si>
  <si>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</si>
  <si>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</si>
  <si>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</si>
  <si>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</si>
  <si>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</si>
  <si>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</si>
  <si>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</si>
  <si>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</si>
  <si>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</si>
  <si>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</si>
  <si>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</si>
  <si>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</si>
  <si>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</si>
  <si>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</si>
  <si>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</si>
  <si>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</si>
  <si>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</si>
  <si>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</si>
  <si>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</si>
  <si>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</si>
  <si>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</si>
  <si>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</si>
  <si>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</si>
  <si>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</si>
  <si>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</si>
  <si>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</si>
  <si>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</si>
  <si>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</si>
  <si>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</si>
  <si>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</si>
  <si>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</si>
  <si>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</si>
  <si>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</si>
  <si>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</si>
  <si>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</si>
  <si>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</si>
  <si>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</si>
  <si>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</si>
  <si>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</si>
  <si>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</si>
  <si>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</si>
  <si>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</si>
  <si>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</si>
  <si>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</si>
  <si>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</si>
  <si>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</si>
  <si>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</si>
  <si>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</si>
  <si>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</si>
  <si>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</si>
  <si>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</si>
  <si>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</si>
  <si>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</si>
  <si>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</si>
  <si>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</si>
  <si>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</si>
  <si>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</si>
  <si>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</si>
  <si>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</si>
  <si>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</si>
  <si>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</si>
  <si>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</si>
  <si>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</si>
  <si>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</si>
  <si>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</si>
  <si>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</si>
  <si>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</si>
  <si>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</si>
  <si>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</si>
  <si>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</si>
  <si>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</si>
  <si>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</si>
  <si>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</si>
  <si>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</si>
  <si>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</si>
  <si>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</si>
  <si>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</si>
  <si>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</si>
  <si>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</si>
  <si>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</si>
  <si>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</si>
  <si>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</si>
  <si>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</si>
  <si>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</si>
  <si>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</si>
  <si>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</si>
  <si>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</si>
  <si>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</si>
  <si>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</si>
  <si>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</si>
  <si>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</si>
  <si>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</si>
  <si>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</si>
  <si>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</si>
  <si>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</si>
  <si>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</si>
  <si>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</si>
  <si>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</si>
  <si>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</si>
  <si>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</si>
  <si>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</si>
  <si>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</si>
  <si>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</si>
  <si>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</si>
  <si>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</si>
  <si>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</si>
  <si>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</si>
  <si>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</si>
  <si>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</si>
  <si>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</si>
  <si>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</si>
  <si>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</si>
  <si>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</si>
  <si>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</si>
  <si>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</si>
  <si>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</si>
  <si>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</si>
  <si>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</si>
  <si>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</si>
  <si>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</si>
  <si>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</si>
  <si>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</si>
  <si>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</si>
  <si>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</si>
  <si>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</si>
  <si>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</si>
  <si>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</si>
  <si>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</si>
  <si>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</si>
  <si>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</si>
  <si>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</si>
  <si>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</si>
  <si>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</si>
  <si>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</si>
  <si>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</si>
  <si>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</si>
  <si>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</si>
  <si>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</si>
  <si>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</si>
  <si>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</si>
  <si>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</si>
  <si>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</si>
  <si>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</si>
  <si>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</si>
  <si>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</si>
  <si>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</si>
  <si>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</si>
  <si>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</si>
  <si>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</si>
  <si>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</si>
  <si>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</si>
  <si>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</si>
  <si>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</si>
  <si>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</si>
  <si>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</si>
  <si>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</si>
  <si>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</si>
  <si>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</si>
  <si>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</si>
  <si>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</si>
  <si>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</si>
  <si>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</si>
  <si>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</si>
  <si>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</si>
  <si>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</si>
  <si>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</si>
  <si>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</si>
  <si>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</si>
  <si>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</si>
  <si>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</si>
  <si>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</si>
  <si>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</si>
  <si>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</si>
  <si>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</si>
  <si>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</si>
  <si>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</si>
  <si>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</si>
  <si>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</si>
  <si>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</si>
  <si>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</si>
  <si>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</si>
  <si>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</si>
  <si>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</si>
  <si>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</si>
  <si>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</si>
  <si>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</si>
  <si>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</si>
  <si>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</si>
  <si>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</si>
  <si>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</si>
  <si>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</si>
  <si>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</si>
  <si>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</si>
  <si>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</si>
  <si>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</si>
  <si>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</si>
  <si>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</si>
  <si>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</si>
  <si>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</si>
  <si>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</si>
  <si>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</si>
  <si>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</si>
  <si>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</si>
  <si>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</si>
  <si>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</si>
  <si>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</si>
  <si>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</si>
  <si>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</si>
  <si>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</si>
  <si>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</si>
  <si>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</si>
  <si>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</si>
  <si>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</si>
  <si>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</si>
  <si>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</si>
  <si>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</si>
  <si>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</si>
  <si>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</si>
  <si>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</si>
  <si>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</si>
  <si>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</si>
  <si>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</si>
  <si>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</si>
  <si>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</si>
  <si>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</si>
  <si>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</si>
  <si>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</si>
  <si>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</si>
  <si>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</si>
  <si>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</si>
  <si>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</si>
  <si>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</si>
  <si>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</si>
  <si>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</si>
  <si>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</si>
  <si>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</si>
  <si>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</si>
  <si>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</si>
  <si>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</si>
  <si>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</si>
  <si>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</si>
  <si>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</si>
  <si>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</si>
  <si>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</si>
  <si>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</si>
  <si>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</si>
  <si>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</si>
  <si>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</si>
  <si>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</si>
  <si>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</si>
  <si>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</si>
  <si>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</si>
  <si>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</si>
  <si>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</si>
  <si>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</si>
  <si>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</si>
  <si>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</si>
  <si>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</si>
  <si>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</si>
  <si>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</si>
  <si>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</si>
  <si>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</si>
  <si>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</si>
  <si>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</si>
  <si>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</si>
  <si>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</si>
  <si>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</si>
  <si>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</si>
  <si>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</si>
  <si>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</si>
  <si>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</si>
  <si>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</si>
  <si>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</si>
  <si>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</si>
  <si>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</si>
  <si>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</si>
  <si>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</si>
  <si>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</si>
  <si>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</si>
  <si>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</si>
  <si>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</si>
  <si>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</si>
  <si>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</si>
  <si>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</si>
  <si>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</si>
  <si>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</si>
  <si>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</si>
  <si>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</si>
  <si>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</si>
  <si>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</si>
  <si>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</si>
  <si>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</si>
  <si>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</si>
  <si>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</si>
  <si>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</si>
  <si>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</si>
  <si>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</si>
  <si>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</si>
  <si>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</si>
  <si>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</si>
  <si>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</si>
  <si>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</si>
  <si>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</si>
  <si>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</si>
  <si>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</si>
  <si>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</si>
  <si>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</si>
  <si>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</si>
  <si>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</si>
  <si>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</si>
  <si>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</si>
  <si>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</si>
  <si>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</si>
  <si>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</si>
  <si>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</si>
  <si>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</si>
  <si>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</si>
  <si>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</si>
  <si>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</si>
  <si>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</si>
  <si>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</si>
  <si>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</si>
  <si>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</si>
  <si>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</si>
  <si>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</si>
  <si>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</si>
  <si>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</si>
  <si>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</si>
  <si>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</si>
  <si>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</si>
  <si>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</si>
  <si>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</si>
  <si>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</si>
  <si>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</si>
  <si>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</si>
  <si>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</si>
  <si>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</si>
  <si>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</si>
  <si>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</si>
  <si>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</si>
  <si>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</si>
  <si>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</si>
  <si>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</si>
  <si>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</si>
  <si>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</si>
  <si>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</si>
  <si>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</si>
  <si>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</si>
  <si>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</si>
  <si>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</si>
  <si>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</si>
  <si>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</si>
  <si>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</si>
  <si>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</si>
  <si>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</si>
  <si>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</si>
  <si>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</si>
  <si>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</si>
  <si>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</si>
  <si>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</si>
  <si>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</si>
  <si>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</si>
  <si>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</si>
  <si>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</si>
  <si>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</si>
  <si>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</si>
  <si>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</si>
  <si>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</si>
  <si>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</si>
  <si>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</si>
  <si>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</si>
  <si>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</si>
  <si>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</si>
  <si>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</si>
  <si>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</si>
  <si>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</si>
  <si>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</si>
  <si>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</si>
  <si>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</si>
  <si>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</si>
  <si>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</si>
  <si>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</si>
  <si>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</si>
  <si>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</si>
  <si>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</si>
  <si>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</si>
  <si>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</si>
  <si>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</si>
  <si>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</si>
  <si>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</si>
  <si>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</si>
  <si>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</si>
  <si>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</si>
  <si>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</si>
  <si>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</si>
  <si>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</si>
  <si>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</si>
  <si>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</si>
  <si>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</si>
  <si>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</si>
  <si>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</si>
  <si>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</si>
  <si>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</si>
  <si>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</si>
  <si>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</si>
  <si>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</si>
  <si>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</si>
  <si>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</si>
  <si>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</si>
  <si>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</si>
  <si>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</si>
  <si>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</si>
  <si>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</si>
  <si>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</si>
  <si>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</si>
  <si>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</si>
  <si>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</si>
  <si>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</si>
  <si>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</si>
  <si>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</si>
  <si>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</si>
  <si>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</si>
  <si>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</si>
  <si>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</si>
  <si>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</si>
  <si>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</si>
  <si>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</si>
  <si>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</si>
  <si>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</si>
  <si>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</si>
  <si>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</si>
  <si>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</si>
  <si>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</si>
  <si>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</si>
  <si>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</si>
  <si>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</si>
  <si>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</si>
  <si>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</si>
  <si>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</si>
  <si>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</si>
  <si>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</si>
  <si>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</si>
  <si>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</si>
  <si>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</si>
  <si>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</si>
  <si>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</si>
  <si>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</si>
  <si>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</si>
  <si>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</si>
  <si>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</si>
  <si>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</si>
  <si>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</si>
  <si>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</si>
  <si>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</si>
  <si>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</si>
  <si>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</si>
  <si>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</si>
  <si>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</si>
  <si>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</si>
  <si>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</si>
  <si>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</si>
  <si>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</si>
  <si>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</si>
  <si>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</si>
  <si>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</si>
  <si>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</si>
  <si>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</si>
  <si>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</si>
  <si>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</si>
  <si>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</si>
  <si>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</si>
  <si>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</si>
  <si>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</si>
  <si>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</si>
  <si>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</si>
  <si>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</si>
  <si>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</si>
  <si>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</si>
  <si>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</si>
  <si>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</si>
  <si>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</si>
  <si>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</si>
  <si>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</si>
  <si>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</si>
  <si>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</si>
  <si>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</si>
  <si>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</si>
  <si>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</si>
  <si>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</si>
  <si>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</si>
  <si>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</si>
  <si>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</si>
  <si>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</si>
  <si>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</si>
  <si>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</si>
  <si>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</si>
  <si>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</si>
  <si>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</si>
  <si>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</si>
  <si>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</si>
  <si>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</si>
  <si>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</si>
  <si>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</si>
  <si>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</si>
  <si>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</si>
  <si>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</si>
  <si>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</si>
  <si>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</si>
  <si>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</si>
  <si>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</si>
  <si>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</si>
  <si>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</si>
  <si>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</si>
  <si>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</si>
  <si>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</si>
  <si>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</si>
  <si>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</si>
  <si>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</si>
  <si>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</si>
  <si>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</si>
  <si>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</si>
  <si>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</si>
  <si>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</si>
  <si>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</si>
  <si>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</si>
  <si>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</si>
  <si>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</si>
  <si>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</si>
  <si>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</si>
  <si>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</si>
  <si>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</si>
  <si>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</si>
  <si>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</si>
  <si>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</si>
  <si>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</si>
  <si>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</si>
  <si>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</si>
  <si>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</si>
  <si>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</si>
  <si>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</si>
  <si>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</si>
  <si>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</si>
  <si>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</si>
  <si>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</si>
  <si>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</si>
  <si>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</si>
  <si>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</si>
  <si>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</si>
  <si>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</si>
  <si>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</si>
  <si>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</si>
  <si>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</si>
  <si>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</si>
  <si>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</si>
  <si>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</si>
  <si>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</si>
  <si>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</si>
  <si>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</si>
  <si>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</si>
  <si>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</si>
  <si>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</si>
  <si>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</si>
  <si>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</si>
  <si>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</si>
  <si>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</si>
  <si>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</si>
  <si>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</si>
  <si>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</si>
  <si>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</si>
  <si>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</si>
  <si>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</si>
  <si>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</si>
  <si>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</si>
  <si>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</si>
  <si>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</si>
  <si>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</si>
  <si>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</si>
  <si>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</si>
  <si>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</si>
  <si>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</si>
  <si>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</si>
  <si>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</si>
  <si>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</si>
  <si>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</si>
  <si>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</si>
  <si>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</si>
  <si>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</si>
  <si>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</si>
  <si>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</si>
  <si>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</si>
  <si>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</si>
  <si>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</si>
  <si>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</si>
  <si>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</si>
  <si>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</si>
  <si>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</si>
  <si>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</si>
  <si>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</si>
  <si>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</si>
  <si>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</si>
  <si>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</si>
  <si>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</si>
  <si>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</si>
  <si>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</si>
  <si>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</si>
  <si>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</si>
  <si>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</si>
  <si>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</si>
  <si>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</si>
  <si>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</si>
  <si>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</si>
  <si>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</si>
  <si>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</si>
  <si>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</si>
  <si>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</si>
  <si>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</si>
  <si>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</si>
  <si>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</si>
  <si>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</si>
  <si>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</si>
  <si>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</si>
  <si>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</si>
  <si>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</si>
  <si>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</si>
  <si>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</si>
  <si>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</si>
  <si>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</si>
  <si>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</si>
  <si>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</si>
  <si>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</si>
  <si>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</si>
  <si>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</si>
  <si>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</si>
  <si>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</si>
  <si>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</si>
  <si>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</si>
  <si>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</si>
  <si>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</si>
  <si>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</si>
  <si>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</si>
  <si>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</si>
  <si>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</si>
  <si>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</si>
  <si>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</si>
  <si>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</si>
  <si>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</si>
  <si>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</si>
  <si>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</si>
  <si>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</si>
  <si>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</si>
  <si>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</si>
  <si>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</si>
  <si>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</si>
  <si>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</si>
  <si>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</si>
  <si>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</si>
  <si>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</si>
  <si>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</si>
  <si>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</si>
  <si>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</si>
  <si>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</si>
  <si>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</si>
  <si>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</si>
  <si>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</si>
  <si>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</si>
  <si>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</si>
  <si>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</si>
  <si>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</si>
  <si>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</si>
  <si>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</si>
  <si>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</si>
  <si>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</si>
  <si>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</si>
  <si>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</si>
  <si>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</si>
  <si>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</si>
  <si>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</si>
  <si>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</si>
  <si>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</si>
  <si>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</si>
  <si>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</si>
  <si>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</si>
  <si>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</si>
  <si>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</si>
  <si>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</si>
  <si>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</si>
  <si>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</si>
  <si>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</si>
  <si>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</si>
  <si>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</si>
  <si>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</si>
  <si>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</si>
  <si>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</si>
  <si>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</si>
  <si>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</si>
  <si>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</si>
  <si>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</si>
  <si>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</si>
  <si>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</si>
  <si>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</si>
  <si>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</si>
  <si>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</si>
  <si>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</si>
  <si>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</si>
  <si>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</si>
  <si>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</si>
  <si>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</si>
  <si>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</si>
  <si>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</si>
  <si>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</si>
  <si>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</si>
  <si>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</si>
  <si>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</si>
  <si>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</si>
  <si>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</si>
  <si>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</si>
  <si>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</si>
  <si>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</si>
  <si>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</si>
  <si>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</si>
  <si>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</si>
  <si>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</si>
  <si>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</si>
  <si>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</si>
  <si>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</si>
  <si>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</si>
  <si>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</si>
  <si>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</si>
  <si>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</si>
  <si>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</si>
  <si>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</si>
  <si>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</si>
  <si>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</si>
  <si>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</si>
  <si>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</si>
  <si>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</si>
  <si>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</si>
  <si>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</si>
  <si>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</si>
  <si>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</si>
  <si>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</si>
  <si>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</si>
  <si>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</si>
  <si>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</si>
  <si>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</si>
  <si>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</si>
  <si>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</si>
  <si>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</si>
  <si>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</si>
  <si>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</si>
  <si>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</si>
  <si>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</si>
  <si>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</si>
  <si>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</si>
  <si>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</si>
  <si>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</si>
  <si>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</si>
  <si>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</si>
  <si>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</si>
  <si>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</si>
  <si>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</si>
  <si>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</si>
  <si>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</si>
  <si>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</si>
  <si>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</si>
  <si>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</si>
  <si>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</si>
  <si>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</si>
  <si>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</si>
  <si>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</si>
  <si>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</si>
  <si>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</si>
  <si>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</si>
  <si>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</si>
  <si>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</si>
  <si>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</si>
  <si>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</si>
  <si>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</si>
  <si>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</si>
  <si>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</si>
  <si>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</si>
  <si>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</si>
  <si>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</si>
  <si>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</si>
  <si>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</si>
  <si>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</si>
  <si>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</si>
  <si>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</si>
  <si>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</si>
  <si>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</si>
  <si>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</si>
  <si>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</si>
  <si>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</si>
  <si>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</si>
  <si>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</si>
  <si>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</si>
  <si>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</si>
  <si>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</si>
  <si>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</si>
  <si>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</si>
  <si>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</si>
  <si>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</si>
  <si>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</si>
  <si>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</si>
  <si>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</si>
  <si>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</si>
  <si>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</si>
  <si>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</si>
  <si>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</si>
  <si>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</si>
  <si>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</si>
  <si>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</si>
  <si>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</si>
  <si>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</si>
  <si>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</si>
  <si>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</si>
  <si>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</si>
  <si>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</si>
  <si>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</si>
  <si>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</si>
  <si>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</si>
  <si>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</si>
  <si>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</si>
  <si>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</si>
  <si>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</si>
  <si>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</si>
  <si>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</si>
  <si>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</si>
  <si>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</si>
  <si>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</si>
  <si>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</si>
  <si>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</si>
  <si>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</si>
  <si>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</si>
  <si>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</si>
  <si>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</si>
  <si>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</si>
  <si>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</si>
  <si>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</si>
  <si>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</si>
  <si>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</si>
  <si>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</si>
  <si>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</si>
  <si>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</si>
  <si>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</si>
  <si>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</si>
  <si>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</si>
  <si>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</si>
  <si>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</si>
  <si>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</si>
  <si>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</si>
  <si>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</si>
  <si>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</si>
  <si>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</si>
  <si>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</si>
  <si>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</si>
  <si>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</si>
  <si>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</si>
  <si>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</si>
  <si>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</si>
  <si>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</si>
  <si>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</si>
  <si>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</si>
  <si>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</si>
  <si>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</si>
  <si>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</si>
  <si>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</si>
  <si>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</si>
  <si>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</si>
  <si>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</si>
  <si>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</si>
  <si>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</si>
  <si>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</si>
  <si>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</si>
  <si>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</si>
  <si>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</si>
  <si>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</si>
  <si>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</si>
  <si>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</si>
  <si>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</si>
  <si>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</si>
  <si>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</si>
  <si>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</si>
  <si>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</si>
  <si>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</si>
  <si>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</si>
  <si>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</si>
  <si>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</si>
  <si>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</si>
  <si>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</si>
  <si>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</si>
  <si>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</si>
  <si>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</si>
  <si>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</si>
  <si>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</si>
  <si>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</si>
  <si>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</si>
  <si>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</si>
  <si>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</si>
  <si>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</si>
  <si>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</si>
  <si>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</si>
  <si>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</si>
  <si>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</si>
  <si>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</si>
  <si>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</si>
  <si>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</si>
  <si>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</si>
  <si>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</si>
  <si>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</si>
  <si>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</si>
  <si>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</si>
  <si>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</si>
  <si>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</si>
  <si>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</si>
  <si>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</si>
  <si>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</si>
  <si>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</si>
  <si>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</si>
  <si>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</si>
  <si>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</si>
  <si>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</si>
  <si>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</si>
  <si>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</si>
  <si>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</si>
  <si>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</si>
  <si>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</si>
  <si>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</si>
  <si>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</si>
  <si>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</si>
  <si>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</si>
  <si>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</si>
  <si>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</si>
  <si>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</si>
  <si>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</si>
  <si>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</si>
  <si>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</si>
  <si>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</si>
  <si>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</si>
  <si>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</si>
  <si>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</si>
  <si>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</si>
  <si>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</si>
  <si>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</si>
  <si>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</si>
  <si>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</si>
  <si>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</si>
  <si>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</si>
  <si>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</si>
  <si>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</si>
  <si>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</si>
  <si>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</si>
  <si>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</si>
  <si>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</si>
  <si>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</si>
  <si>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</si>
  <si>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</si>
  <si>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</si>
  <si>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</si>
  <si>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</si>
  <si>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</si>
  <si>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</si>
  <si>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</si>
  <si>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</si>
  <si>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</si>
  <si>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</si>
  <si>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</si>
  <si>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</si>
  <si>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</si>
  <si>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</si>
  <si>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</si>
  <si>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</si>
  <si>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</si>
  <si>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</si>
  <si>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</si>
  <si>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</si>
  <si>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</si>
  <si>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</si>
  <si>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</si>
  <si>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</si>
  <si>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</si>
  <si>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</si>
  <si>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</si>
  <si>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</si>
  <si>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</si>
  <si>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</si>
  <si>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</si>
  <si>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</si>
  <si>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</si>
  <si>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</si>
  <si>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</si>
  <si>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</si>
  <si>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</si>
  <si>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</si>
  <si>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</si>
  <si>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</si>
  <si>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</si>
  <si>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</si>
  <si>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</si>
  <si>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</si>
  <si>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</si>
  <si>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</si>
  <si>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</si>
  <si>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</si>
  <si>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</si>
  <si>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</si>
  <si>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</si>
  <si>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</si>
  <si>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</si>
  <si>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</si>
  <si>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</si>
  <si>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</si>
  <si>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</si>
  <si>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</si>
  <si>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</si>
  <si>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</si>
  <si>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</si>
  <si>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</si>
  <si>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</si>
  <si>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</si>
  <si>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</si>
  <si>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</si>
  <si>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</si>
  <si>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</si>
  <si>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</si>
  <si>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</si>
  <si>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</si>
  <si>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</si>
  <si>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</si>
  <si>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</si>
  <si>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</si>
  <si>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</si>
  <si>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</si>
  <si>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</si>
  <si>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</si>
  <si>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</si>
  <si>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</si>
  <si>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</si>
  <si>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</si>
  <si>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</si>
  <si>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</si>
  <si>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</si>
  <si>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</si>
  <si>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</si>
  <si>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</si>
  <si>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</si>
  <si>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</si>
  <si>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</si>
  <si>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</si>
  <si>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</si>
  <si>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</si>
  <si>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</si>
  <si>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</si>
  <si>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</si>
  <si>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</si>
  <si>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</si>
  <si>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</si>
  <si>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</si>
  <si>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</si>
  <si>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</si>
  <si>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</si>
  <si>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</si>
  <si>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</si>
  <si>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</si>
  <si>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</si>
  <si>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</si>
  <si>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</si>
  <si>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</si>
  <si>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</si>
  <si>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</si>
  <si>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</si>
  <si>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</si>
  <si>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</si>
  <si>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</si>
  <si>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</si>
  <si>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</si>
  <si>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</si>
  <si>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</si>
  <si>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</si>
  <si>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</si>
  <si>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</si>
  <si>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</si>
  <si>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</si>
  <si>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</si>
  <si>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</si>
  <si>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</si>
  <si>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</si>
  <si>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</si>
  <si>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</si>
  <si>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</si>
  <si>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</si>
  <si>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</si>
  <si>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</si>
  <si>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</si>
  <si>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</si>
  <si>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</si>
  <si>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</si>
  <si>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</si>
  <si>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</si>
  <si>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</si>
  <si>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</si>
  <si>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</si>
  <si>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</si>
  <si>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</si>
  <si>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</si>
  <si>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</si>
  <si>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</si>
  <si>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</si>
  <si>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</si>
  <si>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</si>
  <si>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</si>
  <si>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</si>
  <si>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</si>
  <si>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</si>
  <si>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</si>
  <si>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</si>
  <si>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</si>
  <si>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</si>
  <si>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</si>
  <si>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</si>
  <si>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</si>
  <si>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</si>
  <si>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</si>
  <si>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</si>
  <si>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</si>
  <si>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</si>
  <si>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</si>
  <si>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</si>
  <si>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</si>
  <si>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</si>
  <si>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</si>
  <si>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</si>
  <si>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</si>
  <si>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</si>
  <si>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</si>
  <si>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</si>
  <si>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</si>
  <si>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</si>
  <si>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</si>
  <si>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</si>
  <si>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</si>
  <si>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</si>
  <si>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</si>
  <si>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</si>
  <si>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</si>
  <si>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</si>
  <si>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</si>
  <si>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</si>
  <si>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</si>
  <si>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</si>
  <si>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</si>
  <si>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</si>
  <si>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</si>
  <si>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</si>
  <si>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</si>
  <si>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</si>
  <si>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</si>
  <si>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</si>
  <si>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</si>
  <si>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</si>
  <si>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</si>
  <si>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</si>
  <si>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</si>
  <si>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</si>
  <si>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</si>
  <si>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</si>
  <si>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</si>
  <si>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</si>
  <si>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</si>
  <si>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</si>
  <si>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</si>
  <si>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</si>
  <si>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</si>
  <si>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</si>
  <si>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</si>
  <si>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</si>
  <si>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</si>
  <si>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</si>
  <si>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</si>
  <si>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</si>
  <si>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</si>
  <si>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</si>
  <si>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</si>
  <si>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</si>
  <si>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</si>
  <si>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</si>
  <si>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</si>
  <si>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</si>
  <si>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</si>
  <si>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</si>
  <si>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</si>
  <si>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</si>
  <si>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</si>
  <si>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</si>
  <si>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</si>
  <si>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</si>
  <si>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</si>
  <si>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</si>
  <si>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</si>
  <si>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</si>
  <si>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</si>
  <si>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</si>
  <si>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</si>
  <si>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</si>
  <si>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</si>
  <si>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</si>
  <si>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</si>
  <si>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</si>
  <si>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</si>
  <si>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</si>
  <si>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</si>
  <si>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</si>
  <si>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</si>
  <si>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</si>
  <si>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</si>
  <si>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</si>
  <si>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</si>
  <si>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</si>
  <si>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</si>
  <si>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</si>
  <si>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</si>
  <si>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</si>
  <si>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</si>
  <si>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</si>
  <si>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</si>
  <si>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</si>
  <si>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</si>
  <si>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</si>
  <si>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</si>
  <si>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</si>
  <si>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</si>
  <si>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</si>
  <si>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</si>
  <si>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</si>
  <si>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</si>
  <si>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</si>
  <si>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</si>
  <si>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</si>
  <si>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</si>
  <si>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</si>
  <si>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</si>
  <si>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</si>
  <si>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</si>
  <si>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</si>
  <si>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</si>
  <si>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</si>
  <si>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</si>
  <si>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</si>
  <si>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</si>
  <si>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</si>
  <si>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</si>
  <si>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</si>
  <si>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</si>
  <si>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</si>
  <si>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</si>
  <si>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</si>
  <si>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</si>
  <si>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</si>
  <si>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</si>
  <si>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</si>
  <si>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</si>
  <si>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</si>
  <si>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</si>
  <si>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</si>
  <si>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</si>
  <si>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</si>
  <si>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</si>
  <si>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</si>
  <si>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</si>
  <si>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</si>
  <si>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</si>
  <si>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</si>
  <si>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</si>
  <si>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</si>
  <si>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</si>
  <si>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</si>
  <si>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</si>
  <si>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</si>
  <si>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</si>
  <si>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</si>
  <si>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</si>
  <si>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</si>
  <si>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</si>
  <si>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</si>
  <si>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</si>
  <si>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</si>
  <si>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</si>
  <si>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</si>
  <si>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</si>
  <si>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</si>
  <si>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</si>
  <si>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</si>
  <si>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</si>
  <si>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</si>
  <si>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</si>
  <si>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</si>
  <si>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</si>
  <si>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</si>
  <si>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</si>
  <si>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</si>
  <si>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</si>
  <si>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</si>
  <si>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</si>
  <si>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</si>
  <si>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</si>
  <si>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</si>
  <si>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</si>
  <si>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</si>
  <si>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</si>
  <si>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</si>
  <si>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</si>
  <si>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</si>
  <si>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</si>
  <si>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</si>
  <si>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</si>
  <si>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</si>
  <si>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</si>
  <si>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</si>
  <si>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</si>
  <si>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</si>
  <si>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</si>
  <si>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</si>
  <si>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</si>
  <si>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</si>
  <si>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</si>
  <si>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</si>
  <si>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</si>
  <si>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</si>
  <si>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</si>
  <si>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</si>
  <si>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</si>
  <si>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</si>
  <si>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</si>
  <si>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</si>
  <si>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</si>
  <si>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</si>
  <si>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</si>
  <si>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</si>
  <si>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</si>
  <si>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</si>
  <si>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</si>
  <si>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</si>
  <si>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</si>
  <si>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</si>
  <si>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</si>
  <si>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</si>
  <si>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</si>
  <si>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</si>
  <si>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</si>
  <si>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</si>
  <si>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</si>
  <si>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</si>
  <si>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</si>
  <si>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</si>
  <si>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</si>
  <si>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</si>
  <si>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</si>
  <si>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</si>
  <si>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</si>
  <si>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</si>
  <si>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</si>
  <si>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</si>
  <si>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</si>
  <si>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</si>
  <si>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</si>
  <si>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</si>
  <si>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</si>
  <si>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</si>
  <si>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</si>
  <si>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</si>
  <si>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</si>
  <si>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</si>
  <si>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</si>
  <si>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</si>
  <si>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</si>
  <si>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</si>
  <si>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</si>
  <si>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</si>
  <si>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</si>
  <si>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</si>
  <si>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</si>
  <si>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</si>
  <si>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</si>
  <si>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</si>
  <si>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</si>
  <si>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</si>
  <si>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</si>
  <si>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</si>
  <si>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</si>
  <si>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</si>
  <si>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</si>
  <si>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</si>
  <si>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</si>
  <si>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</si>
  <si>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</si>
  <si>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</si>
  <si>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</si>
  <si>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</si>
  <si>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</si>
  <si>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</si>
  <si>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</si>
  <si>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</si>
  <si>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</si>
  <si>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</si>
  <si>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</si>
  <si>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</si>
  <si>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</si>
  <si>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</si>
  <si>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</si>
  <si>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</si>
  <si>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</si>
  <si>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</si>
  <si>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</si>
  <si>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</si>
  <si>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</si>
  <si>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</si>
  <si>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</si>
  <si>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</si>
  <si>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</si>
  <si>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</si>
  <si>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</si>
  <si>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</si>
  <si>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</si>
  <si>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</si>
  <si>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</si>
  <si>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</si>
  <si>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</si>
  <si>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</si>
  <si>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</si>
  <si>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</si>
  <si>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</si>
  <si>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</si>
  <si>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</si>
  <si>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</si>
  <si>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</si>
  <si>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</si>
  <si>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</si>
  <si>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</si>
  <si>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</si>
  <si>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</si>
  <si>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</si>
  <si>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</si>
  <si>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</si>
  <si>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</si>
  <si>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</si>
  <si>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</si>
  <si>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</si>
  <si>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</si>
  <si>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</si>
  <si>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</si>
  <si>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</si>
  <si>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</si>
  <si>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</si>
  <si>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</si>
  <si>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</si>
  <si>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</si>
  <si>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</si>
  <si>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</si>
  <si>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</si>
  <si>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</si>
  <si>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</si>
  <si>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</si>
  <si>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</si>
  <si>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</si>
  <si>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</si>
  <si>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</si>
  <si>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</si>
  <si>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</si>
  <si>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</si>
  <si>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</si>
  <si>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</si>
  <si>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</si>
  <si>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</si>
  <si>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</si>
  <si>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</si>
  <si>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</si>
  <si>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</si>
  <si>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</si>
  <si>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</si>
  <si>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</si>
  <si>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</si>
  <si>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</si>
  <si>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</si>
  <si>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</si>
  <si>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</si>
  <si>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</si>
  <si>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</si>
  <si>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</si>
  <si>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</si>
  <si>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</si>
  <si>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</si>
  <si>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</si>
  <si>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</si>
  <si>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</si>
  <si>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</si>
  <si>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</si>
  <si>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</si>
  <si>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</si>
  <si>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</si>
  <si>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</si>
  <si>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</si>
  <si>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</si>
  <si>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</si>
  <si>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</si>
  <si>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</si>
  <si>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</si>
  <si>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</si>
  <si>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</si>
  <si>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</si>
  <si>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</si>
  <si>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</si>
  <si>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</si>
  <si>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</si>
  <si>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</si>
  <si>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</si>
  <si>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</si>
  <si>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</si>
  <si>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</si>
  <si>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</si>
  <si>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</si>
  <si>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</si>
  <si>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</si>
  <si>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</si>
  <si>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</si>
  <si>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</si>
  <si>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</si>
  <si>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</si>
  <si>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</si>
  <si>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</si>
  <si>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</si>
  <si>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</si>
  <si>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</si>
  <si>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</si>
  <si>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</si>
  <si>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</si>
  <si>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</si>
  <si>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</si>
  <si>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</si>
  <si>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</si>
  <si>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</si>
  <si>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</si>
  <si>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</si>
  <si>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</si>
  <si>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</si>
  <si>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</si>
  <si>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</si>
  <si>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</si>
  <si>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</si>
  <si>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</si>
  <si>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</si>
  <si>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</si>
  <si>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</si>
  <si>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</si>
  <si>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</si>
  <si>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</si>
  <si>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</si>
  <si>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</si>
  <si>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</si>
  <si>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</si>
  <si>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</si>
  <si>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</si>
  <si>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</si>
  <si>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</si>
  <si>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</si>
  <si>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</si>
  <si>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</si>
  <si>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</si>
  <si>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</si>
  <si>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</si>
  <si>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</si>
  <si>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</si>
  <si>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</si>
  <si>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</si>
  <si>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</si>
  <si>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</si>
  <si>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</si>
  <si>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</si>
  <si>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</si>
  <si>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</si>
  <si>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</si>
  <si>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</si>
  <si>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</si>
  <si>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</si>
  <si>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</si>
  <si>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</si>
  <si>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</si>
  <si>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</si>
  <si>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</si>
  <si>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</si>
  <si>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</si>
  <si>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</si>
  <si>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</si>
  <si>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</si>
  <si>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</si>
  <si>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</si>
  <si>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</si>
  <si>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</si>
  <si>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</si>
  <si>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</si>
  <si>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</si>
  <si>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</si>
  <si>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</si>
  <si>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</si>
  <si>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</si>
  <si>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</si>
  <si>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</si>
  <si>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</si>
  <si>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</si>
  <si>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</si>
  <si>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</si>
  <si>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</si>
  <si>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</si>
  <si>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</si>
  <si>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</si>
  <si>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</si>
  <si>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</si>
  <si>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</si>
  <si>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</si>
  <si>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</si>
  <si>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</si>
  <si>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</si>
  <si>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</si>
  <si>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</si>
  <si>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</si>
  <si>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</si>
  <si>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</si>
  <si>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</si>
  <si>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</si>
  <si>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</si>
  <si>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</si>
  <si>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</si>
  <si>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</si>
  <si>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</si>
  <si>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</si>
  <si>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</si>
  <si>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</si>
  <si>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</si>
  <si>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</si>
  <si>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</si>
  <si>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</si>
  <si>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</si>
  <si>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</si>
  <si>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</si>
  <si>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</si>
  <si>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</si>
  <si>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</si>
  <si>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</si>
  <si>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</si>
  <si>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</si>
  <si>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</si>
  <si>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</si>
  <si>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</si>
  <si>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</si>
  <si>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</si>
  <si>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</si>
  <si>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</si>
  <si>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</si>
  <si>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</si>
  <si>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</si>
  <si>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</si>
  <si>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</si>
  <si>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</si>
  <si>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</si>
  <si>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</si>
  <si>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</si>
  <si>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</si>
  <si>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</si>
  <si>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</si>
  <si>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</si>
  <si>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</si>
  <si>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</si>
  <si>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</si>
  <si>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</si>
  <si>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</si>
  <si>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</si>
  <si>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</si>
  <si>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</si>
  <si>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</si>
  <si>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</si>
  <si>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</si>
  <si>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</si>
  <si>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</si>
  <si>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</si>
  <si>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</si>
  <si>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</si>
  <si>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</si>
  <si>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</si>
  <si>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</si>
  <si>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</si>
  <si>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</si>
  <si>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</si>
  <si>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</si>
  <si>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</si>
  <si>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</si>
  <si>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</si>
  <si>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</si>
  <si>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</si>
  <si>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</si>
  <si>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</si>
  <si>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</si>
  <si>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</si>
  <si>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</si>
  <si>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</si>
  <si>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</si>
  <si>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</si>
  <si>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</si>
  <si>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</si>
  <si>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</si>
  <si>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</si>
  <si>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</si>
  <si>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</si>
  <si>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</si>
  <si>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</si>
  <si>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</si>
  <si>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</si>
  <si>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</si>
  <si>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</si>
  <si>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</si>
  <si>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</si>
  <si>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</si>
  <si>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</si>
  <si>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</si>
  <si>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</si>
  <si>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</si>
  <si>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</si>
  <si>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</si>
  <si>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</si>
  <si>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</si>
  <si>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</si>
  <si>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</si>
  <si>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</si>
  <si>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</si>
  <si>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</si>
  <si>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</si>
  <si>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</si>
  <si>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</si>
  <si>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</si>
  <si>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</si>
  <si>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</si>
  <si>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</si>
  <si>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</si>
  <si>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</si>
  <si>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</si>
  <si>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</si>
  <si>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</si>
  <si>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</si>
  <si>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</si>
  <si>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</si>
  <si>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</si>
  <si>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</si>
  <si>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</si>
  <si>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</si>
  <si>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</si>
  <si>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</si>
  <si>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</si>
  <si>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</si>
  <si>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</si>
  <si>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</si>
  <si>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</si>
  <si>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</si>
  <si>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</si>
  <si>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</si>
  <si>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</si>
  <si>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</si>
  <si>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</si>
  <si>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</si>
  <si>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</si>
  <si>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</si>
  <si>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</si>
  <si>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</si>
  <si>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</si>
  <si>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</si>
  <si>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</si>
  <si>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</si>
  <si>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</si>
  <si>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</si>
  <si>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</si>
  <si>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</si>
  <si>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</si>
  <si>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</si>
  <si>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</si>
  <si>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</si>
  <si>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</si>
  <si>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</si>
  <si>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</si>
  <si>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</si>
  <si>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</si>
  <si>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</si>
  <si>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</si>
  <si>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</si>
  <si>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</si>
  <si>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</si>
  <si>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</si>
  <si>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</si>
  <si>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</si>
  <si>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</si>
  <si>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</si>
  <si>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</si>
  <si>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</si>
  <si>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</si>
  <si>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</si>
  <si>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</si>
  <si>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</si>
  <si>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</si>
  <si>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</si>
  <si>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</si>
  <si>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</si>
  <si>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</si>
  <si>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</si>
  <si>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</si>
  <si>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</si>
  <si>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</si>
  <si>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</si>
  <si>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</si>
  <si>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</si>
  <si>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</si>
  <si>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</si>
  <si>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</si>
  <si>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</si>
  <si>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</si>
  <si>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</si>
  <si>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</si>
  <si>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</si>
  <si>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</si>
  <si>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</si>
  <si>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</si>
  <si>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</si>
  <si>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</si>
  <si>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</si>
  <si>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</si>
  <si>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</si>
  <si>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</si>
  <si>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</si>
  <si>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</si>
  <si>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</si>
  <si>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</si>
  <si>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</si>
  <si>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</si>
  <si>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</si>
  <si>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</si>
  <si>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</si>
  <si>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</si>
  <si>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</si>
  <si>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</si>
  <si>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</si>
  <si>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</si>
  <si>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</si>
  <si>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</si>
  <si>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</si>
  <si>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</si>
  <si>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</si>
  <si>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</si>
  <si>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</si>
  <si>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</si>
  <si>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</si>
  <si>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</si>
  <si>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</si>
  <si>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</si>
  <si>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</si>
  <si>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</si>
  <si>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</si>
  <si>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</si>
  <si>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</si>
  <si>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</si>
  <si>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</si>
  <si>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</si>
  <si>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</si>
  <si>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</si>
  <si>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</si>
  <si>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</si>
  <si>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</si>
  <si>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</si>
  <si>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</si>
  <si>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</si>
  <si>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</si>
  <si>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</si>
  <si>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</si>
  <si>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</si>
  <si>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</si>
  <si>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</si>
  <si>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</si>
  <si>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</si>
  <si>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</si>
  <si>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</si>
  <si>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</si>
  <si>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</si>
  <si>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</si>
  <si>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</si>
  <si>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</si>
  <si>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</si>
  <si>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</si>
  <si>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</si>
  <si>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</si>
  <si>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</si>
  <si>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</si>
  <si>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</si>
  <si>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</si>
  <si>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</si>
  <si>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</si>
  <si>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</si>
  <si>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</si>
  <si>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</si>
  <si>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</si>
  <si>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</si>
  <si>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</si>
  <si>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</si>
  <si>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</si>
  <si>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</si>
  <si>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</si>
  <si>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</si>
  <si>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</si>
  <si>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</si>
  <si>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</si>
  <si>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</si>
  <si>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</si>
  <si>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</si>
  <si>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</si>
  <si>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</si>
  <si>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</si>
  <si>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</si>
  <si>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</si>
  <si>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</si>
  <si>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</si>
  <si>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</si>
  <si>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</si>
  <si>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</si>
  <si>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</si>
  <si>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</si>
  <si>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</si>
  <si>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</si>
  <si>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</si>
  <si>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</si>
  <si>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</si>
  <si>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</si>
  <si>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</si>
  <si>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</si>
  <si>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</si>
  <si>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</si>
  <si>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</si>
  <si>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</si>
  <si>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</si>
  <si>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</si>
  <si>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</si>
  <si>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</si>
  <si>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</si>
  <si>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</si>
  <si>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</si>
  <si>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</si>
  <si>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</si>
  <si>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</si>
  <si>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</si>
  <si>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</si>
  <si>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</si>
  <si>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</si>
  <si>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</si>
  <si>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</si>
  <si>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</si>
  <si>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</si>
  <si>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</si>
  <si>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</si>
  <si>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</si>
  <si>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</si>
  <si>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</si>
  <si>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</si>
  <si>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</si>
  <si>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</si>
  <si>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</si>
  <si>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</si>
  <si>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</si>
  <si>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</si>
  <si>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</si>
  <si>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</si>
  <si>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</si>
  <si>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</si>
  <si>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</si>
  <si>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</si>
  <si>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</si>
  <si>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</si>
  <si>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</si>
  <si>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</si>
  <si>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</si>
  <si>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</si>
  <si>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</si>
  <si>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</si>
  <si>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</si>
  <si>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</si>
  <si>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</si>
  <si>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</si>
  <si>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</si>
  <si>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</si>
  <si>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</si>
  <si>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</si>
  <si>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</si>
  <si>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</si>
  <si>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</si>
  <si>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</si>
  <si>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</si>
  <si>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</si>
  <si>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</si>
  <si>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</si>
  <si>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</si>
  <si>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</si>
  <si>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</si>
  <si>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</si>
  <si>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</si>
  <si>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</si>
  <si>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</si>
  <si>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</si>
  <si>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</si>
  <si>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</si>
  <si>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</si>
  <si>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</si>
  <si>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</si>
  <si>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</si>
  <si>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</si>
  <si>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</si>
  <si>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</si>
  <si>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</si>
  <si>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</si>
  <si>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</si>
  <si>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</si>
  <si>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</si>
  <si>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</si>
  <si>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</si>
  <si>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</si>
  <si>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</si>
  <si>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</si>
  <si>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</si>
  <si>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</si>
  <si>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</si>
  <si>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</si>
  <si>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</si>
  <si>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</si>
  <si>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</si>
  <si>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</si>
  <si>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</si>
  <si>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</si>
  <si>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</si>
  <si>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</si>
  <si>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</si>
  <si>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</si>
  <si>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</si>
  <si>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</si>
  <si>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</si>
  <si>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</si>
  <si>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</si>
  <si>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</si>
  <si>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</si>
  <si>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</si>
  <si>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</si>
  <si>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</si>
  <si>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</si>
  <si>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</si>
  <si>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</si>
  <si>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</si>
  <si>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</si>
  <si>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</si>
  <si>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</si>
  <si>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</si>
  <si>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</si>
  <si>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</si>
  <si>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</si>
  <si>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</si>
  <si>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</si>
  <si>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</si>
  <si>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</si>
  <si>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</si>
  <si>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</si>
  <si>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</si>
  <si>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</si>
  <si>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</si>
  <si>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</si>
  <si>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</si>
  <si>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</si>
  <si>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</si>
  <si>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</si>
  <si>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</si>
  <si>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</si>
  <si>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</si>
  <si>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</si>
  <si>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</si>
  <si>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</si>
  <si>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</si>
  <si>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</si>
  <si>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</si>
  <si>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</si>
  <si>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</si>
  <si>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</si>
  <si>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</si>
  <si>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</si>
  <si>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</si>
  <si>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</si>
  <si>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</si>
  <si>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</si>
  <si>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</si>
  <si>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</si>
  <si>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</si>
  <si>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</si>
  <si>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</si>
  <si>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</si>
  <si>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</si>
  <si>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</si>
  <si>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</si>
  <si>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</si>
  <si>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</si>
  <si>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</si>
  <si>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</si>
  <si>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</si>
  <si>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</si>
  <si>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</si>
  <si>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</si>
  <si>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</si>
  <si>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</si>
  <si>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</si>
  <si>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</si>
  <si>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</si>
  <si>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</si>
  <si>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</si>
  <si>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</si>
  <si>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</si>
  <si>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</si>
  <si>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</si>
  <si>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</si>
  <si>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</si>
  <si>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</si>
  <si>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</si>
  <si>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</si>
  <si>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</si>
  <si>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</si>
  <si>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</si>
  <si>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</si>
  <si>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</si>
  <si>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</si>
  <si>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</si>
  <si>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</si>
  <si>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</si>
  <si>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</si>
  <si>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</si>
  <si>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</si>
  <si>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</si>
  <si>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</si>
  <si>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</si>
  <si>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</si>
  <si>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</si>
  <si>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</si>
  <si>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</si>
  <si>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</si>
  <si>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</si>
  <si>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</si>
  <si>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</si>
  <si>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</si>
  <si>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</si>
  <si>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</si>
  <si>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</si>
  <si>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</si>
  <si>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</si>
  <si>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</si>
  <si>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</si>
  <si>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</si>
  <si>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</si>
  <si>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</si>
  <si>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</si>
  <si>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</si>
  <si>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</si>
  <si>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</si>
  <si>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</si>
  <si>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</si>
  <si>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</si>
  <si>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</si>
  <si>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</si>
  <si>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</si>
  <si>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</si>
  <si>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</si>
  <si>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</si>
  <si>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</si>
  <si>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</si>
  <si>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</si>
  <si>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</si>
  <si>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</si>
  <si>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</si>
  <si>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</si>
  <si>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</si>
  <si>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</si>
  <si>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</si>
  <si>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</si>
  <si>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</si>
  <si>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</si>
  <si>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</si>
  <si>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</si>
  <si>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</si>
  <si>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</si>
  <si>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</si>
  <si>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</si>
  <si>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</si>
  <si>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</si>
  <si>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</si>
  <si>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</si>
  <si>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</si>
  <si>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</si>
  <si>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</si>
  <si>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</si>
  <si>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</si>
  <si>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</si>
  <si>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</si>
  <si>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</si>
  <si>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</si>
  <si>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</si>
  <si>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</si>
  <si>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</si>
  <si>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</si>
  <si>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</si>
  <si>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</si>
  <si>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</si>
  <si>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</si>
  <si>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</si>
  <si>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</si>
  <si>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</si>
  <si>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</si>
  <si>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</si>
  <si>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</si>
  <si>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</si>
  <si>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</si>
  <si>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</si>
  <si>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</si>
  <si>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</si>
  <si>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</si>
  <si>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</si>
  <si>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</si>
  <si>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</si>
  <si>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</si>
  <si>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</si>
  <si>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</si>
  <si>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</si>
  <si>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</si>
  <si>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</si>
  <si>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</si>
  <si>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</si>
  <si>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</si>
  <si>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</si>
  <si>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</si>
  <si>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</si>
  <si>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</si>
  <si>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</si>
  <si>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</si>
  <si>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</si>
  <si>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</si>
  <si>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</si>
  <si>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</si>
  <si>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</si>
  <si>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</si>
  <si>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</si>
  <si>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</si>
  <si>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</si>
  <si>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</si>
  <si>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</si>
  <si>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</si>
  <si>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</si>
  <si>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</si>
  <si>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</si>
  <si>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</si>
  <si>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</si>
  <si>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</si>
  <si>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</si>
  <si>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</si>
  <si>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</si>
  <si>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</si>
  <si>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</si>
  <si>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</si>
  <si>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</si>
  <si>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</si>
  <si>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</si>
  <si>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</si>
  <si>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</si>
  <si>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</si>
  <si>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</si>
  <si>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</si>
  <si>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</si>
  <si>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</si>
  <si>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</si>
  <si>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</si>
  <si>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</si>
  <si>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</si>
  <si>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</si>
  <si>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</si>
  <si>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</si>
  <si>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</si>
  <si>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</si>
  <si>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</si>
  <si>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</si>
  <si>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</si>
  <si>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</si>
  <si>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</si>
  <si>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</si>
  <si>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</si>
  <si>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</si>
  <si>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</si>
  <si>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</si>
  <si>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</si>
  <si>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</si>
  <si>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</si>
  <si>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</si>
  <si>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</si>
  <si>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</si>
  <si>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</si>
  <si>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</si>
  <si>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</si>
  <si>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</si>
  <si>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</si>
  <si>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</si>
  <si>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</si>
  <si>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</si>
  <si>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</si>
  <si>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</si>
  <si>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</si>
  <si>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</si>
  <si>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</si>
  <si>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</si>
  <si>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</si>
  <si>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</si>
  <si>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</si>
  <si>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</si>
  <si>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</si>
  <si>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</si>
  <si>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</si>
  <si>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</si>
  <si>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</si>
  <si>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</si>
  <si>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</si>
  <si>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</si>
  <si>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</si>
  <si>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</si>
  <si>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</si>
  <si>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</si>
  <si>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</si>
  <si>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</si>
  <si>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</si>
  <si>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</si>
  <si>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</si>
  <si>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</si>
  <si>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</si>
  <si>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</si>
  <si>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</si>
  <si>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</si>
  <si>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</si>
  <si>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</si>
  <si>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</si>
  <si>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</si>
  <si>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</si>
  <si>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</si>
  <si>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</si>
  <si>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</si>
  <si>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</si>
  <si>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</si>
  <si>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</si>
  <si>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</si>
  <si>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</si>
  <si>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</si>
  <si>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</si>
  <si>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</si>
  <si>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</si>
  <si>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</si>
  <si>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</si>
  <si>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</si>
  <si>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</si>
  <si>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</si>
  <si>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</si>
  <si>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</si>
  <si>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</si>
  <si>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</si>
  <si>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</si>
  <si>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</si>
  <si>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</si>
  <si>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</si>
  <si>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</si>
  <si>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</si>
  <si>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</si>
  <si>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</si>
  <si>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</si>
  <si>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</si>
  <si>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</si>
  <si>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</si>
  <si>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</si>
  <si>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</si>
  <si>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</si>
  <si>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</si>
  <si>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</si>
  <si>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</si>
  <si>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</si>
  <si>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</si>
  <si>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</si>
  <si>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</si>
  <si>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</si>
  <si>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</si>
  <si>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</si>
  <si>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</si>
  <si>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</si>
  <si>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</si>
  <si>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</si>
  <si>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</si>
  <si>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</si>
  <si>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</si>
  <si>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</si>
  <si>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</si>
  <si>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</si>
  <si>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</si>
  <si>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</si>
  <si>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</si>
  <si>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</si>
  <si>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</si>
  <si>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</si>
  <si>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</si>
  <si>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</si>
  <si>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</si>
  <si>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</si>
  <si>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</si>
  <si>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</si>
  <si>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</si>
  <si>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</si>
  <si>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</si>
  <si>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</si>
  <si>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</si>
  <si>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</si>
  <si>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</si>
  <si>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</si>
  <si>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</si>
  <si>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</si>
  <si>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</si>
  <si>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</si>
  <si>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</si>
  <si>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</si>
  <si>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</si>
  <si>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</si>
  <si>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</si>
  <si>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</si>
  <si>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</si>
  <si>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</si>
  <si>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</si>
  <si>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</si>
  <si>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</si>
  <si>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</si>
  <si>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</si>
  <si>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</si>
  <si>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</si>
  <si>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</si>
  <si>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</si>
  <si>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</si>
  <si>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</si>
  <si>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</si>
  <si>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</si>
  <si>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</si>
  <si>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</si>
  <si>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</si>
  <si>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</si>
  <si>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</si>
  <si>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</si>
  <si>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</si>
  <si>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</si>
  <si>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</si>
  <si>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</si>
  <si>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</si>
  <si>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</si>
  <si>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</si>
  <si>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</si>
  <si>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</si>
  <si>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</si>
  <si>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</si>
  <si>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</si>
  <si>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</si>
  <si>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</si>
  <si>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</si>
  <si>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</si>
  <si>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</si>
  <si>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</si>
  <si>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</si>
  <si>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</si>
  <si>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</si>
  <si>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</si>
  <si>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</si>
  <si>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</si>
  <si>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</si>
  <si>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</si>
  <si>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</si>
  <si>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</si>
  <si>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</si>
  <si>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</si>
  <si>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</si>
  <si>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</si>
  <si>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</si>
  <si>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</si>
  <si>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</si>
  <si>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</si>
  <si>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</si>
  <si>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</si>
  <si>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</si>
  <si>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</si>
  <si>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</si>
  <si>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</si>
  <si>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</si>
  <si>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</si>
  <si>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</si>
  <si>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</si>
  <si>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</si>
  <si>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</si>
  <si>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</si>
  <si>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</si>
  <si>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</si>
  <si>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</si>
  <si>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</si>
  <si>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</si>
  <si>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</si>
  <si>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</si>
  <si>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</si>
  <si>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</si>
  <si>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</si>
  <si>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</si>
  <si>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</si>
  <si>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</si>
  <si>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</si>
  <si>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</si>
  <si>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</si>
  <si>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</si>
  <si>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</si>
  <si>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</si>
  <si>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</si>
  <si>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</si>
  <si>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</si>
  <si>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</si>
  <si>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</si>
  <si>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</si>
  <si>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</si>
  <si>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</si>
  <si>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</si>
  <si>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</si>
  <si>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</si>
  <si>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</si>
  <si>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</si>
  <si>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</si>
  <si>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</si>
  <si>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</si>
  <si>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</si>
  <si>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</si>
  <si>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</si>
  <si>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</si>
  <si>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</si>
  <si>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</si>
  <si>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</si>
  <si>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</si>
  <si>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</si>
  <si>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</si>
  <si>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</si>
  <si>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</si>
  <si>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</si>
  <si>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</si>
  <si>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</si>
  <si>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</si>
  <si>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</si>
  <si>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</si>
  <si>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</si>
  <si>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</si>
  <si>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</si>
  <si>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</si>
  <si>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</si>
  <si>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</si>
  <si>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</si>
  <si>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</si>
  <si>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</si>
  <si>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</si>
  <si>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</si>
  <si>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</si>
  <si>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</si>
  <si>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</si>
  <si>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</si>
  <si>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</si>
  <si>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</si>
  <si>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</si>
  <si>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</si>
  <si>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</si>
  <si>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</si>
  <si>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</si>
  <si>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</si>
  <si>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</si>
  <si>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</si>
  <si>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</si>
  <si>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</si>
  <si>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</si>
  <si>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</si>
  <si>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</si>
  <si>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</si>
  <si>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</si>
  <si>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</si>
  <si>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</si>
  <si>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</si>
  <si>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</si>
  <si>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</si>
  <si>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</si>
  <si>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</si>
  <si>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</si>
  <si>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</si>
  <si>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</si>
  <si>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</si>
  <si>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</si>
  <si>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</si>
  <si>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</si>
  <si>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</si>
  <si>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</si>
  <si>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</si>
  <si>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</si>
  <si>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</si>
  <si>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</si>
  <si>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</si>
  <si>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</si>
  <si>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</si>
  <si>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</si>
  <si>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</si>
  <si>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</si>
  <si>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</si>
  <si>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</si>
  <si>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</si>
  <si>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</si>
  <si>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</si>
  <si>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</si>
  <si>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</si>
  <si>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</si>
  <si>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</si>
  <si>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</si>
  <si>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</si>
  <si>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</si>
  <si>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</si>
  <si>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</si>
  <si>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</si>
  <si>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</si>
  <si>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</si>
  <si>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</si>
  <si>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</si>
  <si>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</si>
  <si>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</si>
  <si>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</si>
  <si>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</si>
  <si>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</si>
  <si>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</si>
  <si>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</si>
  <si>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</si>
  <si>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</si>
  <si>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</si>
  <si>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</si>
  <si>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</si>
  <si>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</si>
  <si>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</si>
  <si>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</si>
  <si>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</si>
  <si>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</si>
  <si>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</si>
  <si>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</si>
  <si>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</si>
  <si>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</si>
  <si>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</si>
  <si>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</si>
  <si>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</si>
  <si>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</si>
  <si>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</si>
  <si>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</si>
  <si>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</si>
  <si>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</si>
  <si>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</si>
  <si>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</si>
  <si>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</si>
  <si>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</si>
  <si>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</si>
  <si>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</si>
  <si>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</si>
  <si>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</si>
  <si>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</si>
  <si>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</si>
  <si>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</si>
  <si>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</si>
  <si>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</si>
  <si>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</si>
  <si>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</si>
  <si>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</si>
  <si>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</si>
  <si>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</si>
  <si>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</si>
  <si>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</si>
  <si>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</si>
  <si>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</si>
  <si>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</si>
  <si>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</si>
  <si>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</si>
  <si>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</si>
  <si>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</si>
  <si>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</si>
  <si>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</si>
  <si>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</si>
  <si>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</si>
  <si>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</si>
  <si>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</si>
  <si>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</si>
  <si>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</si>
  <si>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</si>
  <si>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</si>
  <si>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</si>
  <si>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</si>
  <si>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</si>
  <si>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</si>
  <si>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</si>
  <si>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</si>
  <si>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</si>
  <si>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</si>
  <si>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</si>
  <si>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</si>
  <si>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</si>
  <si>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</si>
  <si>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</si>
  <si>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</si>
  <si>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</si>
  <si>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</si>
  <si>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</si>
  <si>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</si>
  <si>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</si>
  <si>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</si>
  <si>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</si>
  <si>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</si>
  <si>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</si>
  <si>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</si>
  <si>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</si>
  <si>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</si>
  <si>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</si>
  <si>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</si>
  <si>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</si>
  <si>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</si>
  <si>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</si>
  <si>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</si>
  <si>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</si>
  <si>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</si>
  <si>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</si>
  <si>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</si>
  <si>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</si>
  <si>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</si>
  <si>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</si>
  <si>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</si>
  <si>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</si>
  <si>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</si>
  <si>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</si>
  <si>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</si>
  <si>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</si>
  <si>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</si>
  <si>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</si>
  <si>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</si>
  <si>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</si>
  <si>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</si>
  <si>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</si>
  <si>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</si>
  <si>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</si>
  <si>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</si>
  <si>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</si>
  <si>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</si>
  <si>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</si>
  <si>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</si>
  <si>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</si>
  <si>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</si>
  <si>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</si>
  <si>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</si>
  <si>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</si>
  <si>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</si>
  <si>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</si>
  <si>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</si>
  <si>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</si>
  <si>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</si>
  <si>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</si>
  <si>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</si>
  <si>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</si>
  <si>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</si>
  <si>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</si>
  <si>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</si>
  <si>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</si>
  <si>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</si>
  <si>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</si>
  <si>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</si>
  <si>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</si>
  <si>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</si>
  <si>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</si>
  <si>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</si>
  <si>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</si>
  <si>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</si>
  <si>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</si>
  <si>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</si>
  <si>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</si>
  <si>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</si>
  <si>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</si>
  <si>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</si>
  <si>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</si>
  <si>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</si>
  <si>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</si>
  <si>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</si>
  <si>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</si>
  <si>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</si>
  <si>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</si>
  <si>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</si>
  <si>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</si>
  <si>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</si>
  <si>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</si>
  <si>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</si>
  <si>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</si>
  <si>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</si>
  <si>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</si>
  <si>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</si>
  <si>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</si>
  <si>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</si>
  <si>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</si>
  <si>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</si>
  <si>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</si>
  <si>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</si>
  <si>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</si>
  <si>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</si>
  <si>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</si>
  <si>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</si>
  <si>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</si>
  <si>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</si>
  <si>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</si>
  <si>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</si>
  <si>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</si>
  <si>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</si>
  <si>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</si>
  <si>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</si>
  <si>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</si>
  <si>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</si>
  <si>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</si>
  <si>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</si>
  <si>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</si>
  <si>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</si>
  <si>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</si>
  <si>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</si>
  <si>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</si>
  <si>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</si>
  <si>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</si>
  <si>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</si>
  <si>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</si>
  <si>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</si>
  <si>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</si>
  <si>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</si>
  <si>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</si>
  <si>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</si>
  <si>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</si>
  <si>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</si>
  <si>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</si>
  <si>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</si>
  <si>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</si>
  <si>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</si>
  <si>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</si>
  <si>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</si>
  <si>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</si>
  <si>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</si>
  <si>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</si>
  <si>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</si>
  <si>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</si>
  <si>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</si>
  <si>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</si>
  <si>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</si>
  <si>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</si>
  <si>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</si>
  <si>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</si>
  <si>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</si>
  <si>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</si>
  <si>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</si>
  <si>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</si>
  <si>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</si>
  <si>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</si>
  <si>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</si>
  <si>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</si>
  <si>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</si>
  <si>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</si>
  <si>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</si>
  <si>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</si>
  <si>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</si>
  <si>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</si>
  <si>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</si>
  <si>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</si>
  <si>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</si>
  <si>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</si>
  <si>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</si>
  <si>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</si>
  <si>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</si>
  <si>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</si>
  <si>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</si>
  <si>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</si>
  <si>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</si>
  <si>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</si>
  <si>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</si>
  <si>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</si>
  <si>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</si>
  <si>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</si>
  <si>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</si>
  <si>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</si>
  <si>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</si>
  <si>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</si>
  <si>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</si>
  <si>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</si>
  <si>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</si>
  <si>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</si>
  <si>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</si>
  <si>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</si>
  <si>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</si>
  <si>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</si>
  <si>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</si>
  <si>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</si>
  <si>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</si>
  <si>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</si>
  <si>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</si>
  <si>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</si>
  <si>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</si>
  <si>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</si>
  <si>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</si>
  <si>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</si>
  <si>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</si>
  <si>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</si>
  <si>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</si>
  <si>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</si>
  <si>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</si>
  <si>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</si>
  <si>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</si>
  <si>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</si>
  <si>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</si>
  <si>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</si>
  <si>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</si>
  <si>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</si>
  <si>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</si>
  <si>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</si>
  <si>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</si>
  <si>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</si>
  <si>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</si>
  <si>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</si>
  <si>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</si>
  <si>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</si>
  <si>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</si>
  <si>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</si>
  <si>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</si>
  <si>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</si>
  <si>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</si>
  <si>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</si>
  <si>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</si>
  <si>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</si>
  <si>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</si>
  <si>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</si>
  <si>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</si>
  <si>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</si>
  <si>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</si>
  <si>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</si>
  <si>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</si>
  <si>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</si>
  <si>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</si>
  <si>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</si>
  <si>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</si>
  <si>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</si>
  <si>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</si>
  <si>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</si>
  <si>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</si>
  <si>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</si>
  <si>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</si>
  <si>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</si>
  <si>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</si>
  <si>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</si>
  <si>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</si>
  <si>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</si>
  <si>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</si>
  <si>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</si>
  <si>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</si>
  <si>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</si>
  <si>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</si>
  <si>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</si>
  <si>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</si>
  <si>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</si>
  <si>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</si>
  <si>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</si>
  <si>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</si>
  <si>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</si>
  <si>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</si>
  <si>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</si>
  <si>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</si>
  <si>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</si>
  <si>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</si>
  <si>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</si>
  <si>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</si>
  <si>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</si>
  <si>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</si>
  <si>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</si>
  <si>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</si>
  <si>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</si>
  <si>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</si>
  <si>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</si>
  <si>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</si>
  <si>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</si>
  <si>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</si>
  <si>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</si>
  <si>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</si>
  <si>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</si>
  <si>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</si>
  <si>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</si>
  <si>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</si>
  <si>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</si>
  <si>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</si>
  <si>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</si>
  <si>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</si>
  <si>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</si>
  <si>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</si>
  <si>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</si>
  <si>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</si>
  <si>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</si>
  <si>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</si>
  <si>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</si>
  <si>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</si>
  <si>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</si>
  <si>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</si>
  <si>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</si>
  <si>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</si>
  <si>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</si>
  <si>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</si>
  <si>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</si>
  <si>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</si>
  <si>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</si>
  <si>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</si>
  <si>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</si>
  <si>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</si>
  <si>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</si>
  <si>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</si>
  <si>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</si>
  <si>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</si>
  <si>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</si>
  <si>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</si>
  <si>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</si>
  <si>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</si>
  <si>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</si>
  <si>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</si>
  <si>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</si>
  <si>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</si>
  <si>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</si>
  <si>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</si>
  <si>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</si>
  <si>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</si>
  <si>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</si>
  <si>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</si>
  <si>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</si>
  <si>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</si>
  <si>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</si>
  <si>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</si>
  <si>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</si>
  <si>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</si>
  <si>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</si>
  <si>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</si>
  <si>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</si>
  <si>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</si>
  <si>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</si>
  <si>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</si>
  <si>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</si>
  <si>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</si>
  <si>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</si>
  <si>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</si>
  <si>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</si>
  <si>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</si>
  <si>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</si>
  <si>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</si>
  <si>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</si>
  <si>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</si>
  <si>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</si>
  <si>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</si>
  <si>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</si>
  <si>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</si>
  <si>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</si>
  <si>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</si>
  <si>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</si>
  <si>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</si>
  <si>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</si>
  <si>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</si>
  <si>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</si>
  <si>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</si>
  <si>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</si>
  <si>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</si>
  <si>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</si>
  <si>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</si>
  <si>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</si>
  <si>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</si>
  <si>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</si>
  <si>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</si>
  <si>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</si>
  <si>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</si>
  <si>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</si>
  <si>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</si>
  <si>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</si>
  <si>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</si>
  <si>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</si>
  <si>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</si>
  <si>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</si>
  <si>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</si>
  <si>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</si>
  <si>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</si>
  <si>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</si>
  <si>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</si>
  <si>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</si>
  <si>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</si>
  <si>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</si>
  <si>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</si>
  <si>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</si>
  <si>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</si>
  <si>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</si>
  <si>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</si>
  <si>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</si>
  <si>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</si>
  <si>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</si>
  <si>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</si>
  <si>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</si>
  <si>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</si>
  <si>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</si>
  <si>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</si>
  <si>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</si>
  <si>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</si>
  <si>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</si>
  <si>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</si>
  <si>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</si>
  <si>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</si>
  <si>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</si>
  <si>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</si>
  <si>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</si>
  <si>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</si>
  <si>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</si>
  <si>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</si>
  <si>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</si>
  <si>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</si>
  <si>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</si>
  <si>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</si>
  <si>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</si>
  <si>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</si>
  <si>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</si>
  <si>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</si>
  <si>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</si>
  <si>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</si>
  <si>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</si>
  <si>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</si>
  <si>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</si>
  <si>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</si>
  <si>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</si>
  <si>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</si>
  <si>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</si>
  <si>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</si>
  <si>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</si>
  <si>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</si>
  <si>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</si>
  <si>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</si>
  <si>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</si>
  <si>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</si>
  <si>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</si>
  <si>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</si>
  <si>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</si>
  <si>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</si>
  <si>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</si>
  <si>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</si>
  <si>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</si>
  <si>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</si>
  <si>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</si>
  <si>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</si>
  <si>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</si>
  <si>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</si>
  <si>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</si>
  <si>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</si>
  <si>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</si>
  <si>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</si>
  <si>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</si>
  <si>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</si>
  <si>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</si>
  <si>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</si>
  <si>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</si>
  <si>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</si>
  <si>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</si>
  <si>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</si>
  <si>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</si>
  <si>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</si>
  <si>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</si>
  <si>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</si>
  <si>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</si>
  <si>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</si>
  <si>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</si>
  <si>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</si>
  <si>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</si>
  <si>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</si>
  <si>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</si>
  <si>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</si>
  <si>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</si>
  <si>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</si>
  <si>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</si>
  <si>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</si>
  <si>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</si>
  <si>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</si>
  <si>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</si>
  <si>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</si>
  <si>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</si>
  <si>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</si>
  <si>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</si>
  <si>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</si>
  <si>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</si>
  <si>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</si>
  <si>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</si>
  <si>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</si>
  <si>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</si>
  <si>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</si>
  <si>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</si>
  <si>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</si>
  <si>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</si>
  <si>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</si>
  <si>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</si>
  <si>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</si>
  <si>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</si>
  <si>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</si>
  <si>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</si>
  <si>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</si>
  <si>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</si>
  <si>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</si>
  <si>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</si>
  <si>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</si>
  <si>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</si>
  <si>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</si>
  <si>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</si>
  <si>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</si>
  <si>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</si>
  <si>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</si>
  <si>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</si>
  <si>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</si>
  <si>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</si>
  <si>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</si>
  <si>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</si>
  <si>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</si>
  <si>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</si>
  <si>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</si>
  <si>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</si>
  <si>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</si>
  <si>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</si>
  <si>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</si>
  <si>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</si>
  <si>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</si>
  <si>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</si>
  <si>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</si>
  <si>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</si>
  <si>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</si>
  <si>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</si>
  <si>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</si>
  <si>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</si>
  <si>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</si>
  <si>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</si>
  <si>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</si>
  <si>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</si>
  <si>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</si>
  <si>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</si>
  <si>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</si>
  <si>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</si>
  <si>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</si>
  <si>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</si>
  <si>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</si>
  <si>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</si>
  <si>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</si>
  <si>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</si>
  <si>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</si>
  <si>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</si>
  <si>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</si>
  <si>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</si>
  <si>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</si>
  <si>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</si>
  <si>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</si>
  <si>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</si>
  <si>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</si>
  <si>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</si>
  <si>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</si>
  <si>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</si>
  <si>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</si>
  <si>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</si>
  <si>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</si>
  <si>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</si>
  <si>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</si>
  <si>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</si>
  <si>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</si>
  <si>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</si>
  <si>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</si>
  <si>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</si>
  <si>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</si>
  <si>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</si>
  <si>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</si>
  <si>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</si>
  <si>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</si>
  <si>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</si>
  <si>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</si>
  <si>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</si>
  <si>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</si>
  <si>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</si>
  <si>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</si>
  <si>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</si>
  <si>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</si>
  <si>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</si>
  <si>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</si>
  <si>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</si>
  <si>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</si>
  <si>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</si>
  <si>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</si>
  <si>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</si>
  <si>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</si>
  <si>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</si>
  <si>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</si>
  <si>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</si>
  <si>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</si>
  <si>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</si>
  <si>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</si>
  <si>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</si>
  <si>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</si>
  <si>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</si>
  <si>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</si>
  <si>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</si>
  <si>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</si>
  <si>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</si>
  <si>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</si>
  <si>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</si>
  <si>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</si>
  <si>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</si>
  <si>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</si>
  <si>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</si>
  <si>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</si>
  <si>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</si>
  <si>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</si>
  <si>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</si>
  <si>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</si>
  <si>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</si>
  <si>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</si>
  <si>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</si>
  <si>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</si>
  <si>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</si>
  <si>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</si>
  <si>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</si>
  <si>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</si>
  <si>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</si>
  <si>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</si>
  <si>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</si>
  <si>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</si>
  <si>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</si>
  <si>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</si>
  <si>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</si>
  <si>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</si>
  <si>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</si>
  <si>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</si>
  <si>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</si>
  <si>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</si>
  <si>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</si>
  <si>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</si>
  <si>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</si>
  <si>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</si>
  <si>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</si>
  <si>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</si>
  <si>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</si>
  <si>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</si>
  <si>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</si>
  <si>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</si>
  <si>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</si>
  <si>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</si>
  <si>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</si>
  <si>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</si>
  <si>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</si>
  <si>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</si>
  <si>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</si>
  <si>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</si>
  <si>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</si>
  <si>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</si>
  <si>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</si>
  <si>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</si>
  <si>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</si>
  <si>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</si>
  <si>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</si>
  <si>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</si>
  <si>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</si>
  <si>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</si>
  <si>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</si>
  <si>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</si>
  <si>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</si>
  <si>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</si>
  <si>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</si>
  <si>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</si>
  <si>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</si>
  <si>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</si>
  <si>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</si>
  <si>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</si>
  <si>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</si>
  <si>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</si>
  <si>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</si>
  <si>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</si>
  <si>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</si>
  <si>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</si>
  <si>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</si>
  <si>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</si>
  <si>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</si>
  <si>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</si>
  <si>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</si>
  <si>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</si>
  <si>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</si>
  <si>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</si>
  <si>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</si>
  <si>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</si>
  <si>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</si>
  <si>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</si>
  <si>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</si>
  <si>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</si>
  <si>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</si>
  <si>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</si>
  <si>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</si>
  <si>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</si>
  <si>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</si>
  <si>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</si>
  <si>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</si>
  <si>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</si>
  <si>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</si>
  <si>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</si>
  <si>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</si>
  <si>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</si>
  <si>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</si>
  <si>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</si>
  <si>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</si>
  <si>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</si>
  <si>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</si>
  <si>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</si>
  <si>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</si>
  <si>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</si>
  <si>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</si>
  <si>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</si>
  <si>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</si>
  <si>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</si>
  <si>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</si>
  <si>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</si>
  <si>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</si>
  <si>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</si>
  <si>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</si>
  <si>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</si>
  <si>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</si>
  <si>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</si>
  <si>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</si>
  <si>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</si>
  <si>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</si>
  <si>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</si>
  <si>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</si>
  <si>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</si>
  <si>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</si>
  <si>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</si>
  <si>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</si>
  <si>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</si>
  <si>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</si>
  <si>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</si>
  <si>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</si>
  <si>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</si>
  <si>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</si>
  <si>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</si>
  <si>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</si>
  <si>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</si>
  <si>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</si>
  <si>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</si>
  <si>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</si>
  <si>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</si>
  <si>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</si>
  <si>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</si>
  <si>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</si>
  <si>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</si>
  <si>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</si>
  <si>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</si>
  <si>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</si>
  <si>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</si>
  <si>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</si>
  <si>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</si>
  <si>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</si>
  <si>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</si>
  <si>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</si>
  <si>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</si>
  <si>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</si>
  <si>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</si>
  <si>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</si>
  <si>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</si>
  <si>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</si>
  <si>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</si>
  <si>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</si>
  <si>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</si>
  <si>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</si>
  <si>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</si>
  <si>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</si>
  <si>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</si>
  <si>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</si>
  <si>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</si>
  <si>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</si>
  <si>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</si>
  <si>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</si>
  <si>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</si>
  <si>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</si>
  <si>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</si>
  <si>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</si>
  <si>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</si>
  <si>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</si>
  <si>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</si>
  <si>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</si>
  <si>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</si>
  <si>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</si>
  <si>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</si>
  <si>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</si>
  <si>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</si>
  <si>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</si>
  <si>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</si>
  <si>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</si>
  <si>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</si>
  <si>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</si>
  <si>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</si>
  <si>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</si>
  <si>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</si>
  <si>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</si>
  <si>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</si>
  <si>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</si>
  <si>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</si>
  <si>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</si>
  <si>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</si>
  <si>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</si>
  <si>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</si>
  <si>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</si>
  <si>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</si>
  <si>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</si>
  <si>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</si>
  <si>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</si>
  <si>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</si>
  <si>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</si>
  <si>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</si>
  <si>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</si>
  <si>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</si>
  <si>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</si>
  <si>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</si>
  <si>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</si>
  <si>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</si>
  <si>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</si>
  <si>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</si>
  <si>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</si>
  <si>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</si>
  <si>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</si>
  <si>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</si>
  <si>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</si>
  <si>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</si>
  <si>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</si>
  <si>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</si>
  <si>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</si>
  <si>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</si>
  <si>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</si>
  <si>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</si>
  <si>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</si>
  <si>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</si>
  <si>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</si>
  <si>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</si>
  <si>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</si>
  <si>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</si>
  <si>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</si>
  <si>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</si>
  <si>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</si>
  <si>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</si>
  <si>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</si>
  <si>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</si>
  <si>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</si>
  <si>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</si>
  <si>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</si>
  <si>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</si>
  <si>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</si>
  <si>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</si>
  <si>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</si>
  <si>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</si>
  <si>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</si>
  <si>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</si>
  <si>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</si>
  <si>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</si>
  <si>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</si>
  <si>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</si>
  <si>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</si>
  <si>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</si>
  <si>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</si>
  <si>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</si>
  <si>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</si>
  <si>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</si>
  <si>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</si>
  <si>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</si>
  <si>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</si>
  <si>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</si>
  <si>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</si>
  <si>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</si>
  <si>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</si>
  <si>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</si>
  <si>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</si>
  <si>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</si>
  <si>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</si>
  <si>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</si>
  <si>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</si>
  <si>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</si>
  <si>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</si>
  <si>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</si>
  <si>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</si>
  <si>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</si>
  <si>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</si>
  <si>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</si>
  <si>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</si>
  <si>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</si>
  <si>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</si>
  <si>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</si>
  <si>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</si>
  <si>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</si>
  <si>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</si>
  <si>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</si>
  <si>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</si>
  <si>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</si>
  <si>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</si>
  <si>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</si>
  <si>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</si>
  <si>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</si>
  <si>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</si>
  <si>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</si>
  <si>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</si>
  <si>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</si>
  <si>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</si>
  <si>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</si>
  <si>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</si>
  <si>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</si>
  <si>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</si>
  <si>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</si>
  <si>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</si>
  <si>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</si>
  <si>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</si>
  <si>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</si>
  <si>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</si>
  <si>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</si>
  <si>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</si>
  <si>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</si>
  <si>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</si>
  <si>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</si>
  <si>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</si>
  <si>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</si>
  <si>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</si>
  <si>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</si>
  <si>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</si>
  <si>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</si>
  <si>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</si>
  <si>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</si>
  <si>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</si>
  <si>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</si>
  <si>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</si>
  <si>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</si>
  <si>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</si>
  <si>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</si>
  <si>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</si>
  <si>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</si>
  <si>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</si>
  <si>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</si>
  <si>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</si>
  <si>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</si>
  <si>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</si>
  <si>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</si>
  <si>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</si>
  <si>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</si>
  <si>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</si>
  <si>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</si>
  <si>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</si>
  <si>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</si>
  <si>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</si>
  <si>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</si>
  <si>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</si>
  <si>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</si>
  <si>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</si>
  <si>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</si>
  <si>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</si>
  <si>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</si>
  <si>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</si>
  <si>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</si>
  <si>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</si>
  <si>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</si>
  <si>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</si>
  <si>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</si>
  <si>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</si>
  <si>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</si>
  <si>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</si>
  <si>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</si>
  <si>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</si>
  <si>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</si>
  <si>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</si>
  <si>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</si>
  <si>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</si>
  <si>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</si>
  <si>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</si>
  <si>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</si>
  <si>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</si>
  <si>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</si>
  <si>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</si>
  <si>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</si>
  <si>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</si>
  <si>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</si>
  <si>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</si>
  <si>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</si>
  <si>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</si>
  <si>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</si>
  <si>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</si>
  <si>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</si>
  <si>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</si>
  <si>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</si>
  <si>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</si>
  <si>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</si>
  <si>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</si>
  <si>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</si>
  <si>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</si>
  <si>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</si>
  <si>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</si>
  <si>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</si>
  <si>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</si>
  <si>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</si>
  <si>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</si>
  <si>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</si>
  <si>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</si>
  <si>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</si>
  <si>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</si>
  <si>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</si>
  <si>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</si>
  <si>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</si>
  <si>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</si>
  <si>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</si>
  <si>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</si>
  <si>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</si>
  <si>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</si>
  <si>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</si>
  <si>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</si>
  <si>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</si>
  <si>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</si>
  <si>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</si>
  <si>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</si>
  <si>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</si>
  <si>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</si>
  <si>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</si>
  <si>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</si>
  <si>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</si>
  <si>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</si>
  <si>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</si>
  <si>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</si>
  <si>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</si>
  <si>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</si>
  <si>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</si>
  <si>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</si>
  <si>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</si>
  <si>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</si>
  <si>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</si>
  <si>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</si>
  <si>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</si>
  <si>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</si>
  <si>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</si>
  <si>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</si>
  <si>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</si>
  <si>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</si>
  <si>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</si>
  <si>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</si>
  <si>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</si>
  <si>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</si>
  <si>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</si>
  <si>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</si>
  <si>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</si>
  <si>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</si>
  <si>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</si>
  <si>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</si>
  <si>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</si>
  <si>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</si>
  <si>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</si>
  <si>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</si>
  <si>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</si>
  <si>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</si>
  <si>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</si>
  <si>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</si>
  <si>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</si>
  <si>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</si>
  <si>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</si>
  <si>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</si>
  <si>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</si>
  <si>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</si>
  <si>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</si>
  <si>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</si>
  <si>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</si>
  <si>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</si>
  <si>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</si>
  <si>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</si>
  <si>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</si>
  <si>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</si>
  <si>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</si>
  <si>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</si>
  <si>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</si>
  <si>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</si>
  <si>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</si>
  <si>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</si>
  <si>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</si>
  <si>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</si>
  <si>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</si>
  <si>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</si>
  <si>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</si>
  <si>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</si>
  <si>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</si>
  <si>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</si>
  <si>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</si>
  <si>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</si>
  <si>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</si>
  <si>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</si>
  <si>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</si>
  <si>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</si>
  <si>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</si>
  <si>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</si>
  <si>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</si>
  <si>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</si>
  <si>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</si>
  <si>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</si>
  <si>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</si>
  <si>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</si>
  <si>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</si>
  <si>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</si>
  <si>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</si>
  <si>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</si>
  <si>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</si>
  <si>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</si>
  <si>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</si>
  <si>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</si>
  <si>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</si>
  <si>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</si>
  <si>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</si>
  <si>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</si>
  <si>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</si>
  <si>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</si>
  <si>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</si>
  <si>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</si>
  <si>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</si>
  <si>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</si>
  <si>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</si>
  <si>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</si>
  <si>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</si>
  <si>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</si>
  <si>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</si>
  <si>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</si>
  <si>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</si>
  <si>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</si>
  <si>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</si>
  <si>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</si>
  <si>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</si>
  <si>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</si>
  <si>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</si>
  <si>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</si>
  <si>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</si>
  <si>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</si>
  <si>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</si>
  <si>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</si>
  <si>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</si>
  <si>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</si>
  <si>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</si>
  <si>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</si>
  <si>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</si>
  <si>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</si>
  <si>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</si>
  <si>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</si>
  <si>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</si>
  <si>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</si>
  <si>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</si>
  <si>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</si>
  <si>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</si>
  <si>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</si>
  <si>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</si>
  <si>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</si>
  <si>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</si>
  <si>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</si>
  <si>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</si>
  <si>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</si>
  <si>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</si>
  <si>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</si>
  <si>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</si>
  <si>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</si>
  <si>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</si>
  <si>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</si>
  <si>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</si>
  <si>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</si>
  <si>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</si>
  <si>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</si>
  <si>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</si>
  <si>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</si>
  <si>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</si>
  <si>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</si>
  <si>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</si>
  <si>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</si>
  <si>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</si>
  <si>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</si>
  <si>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</si>
  <si>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</si>
  <si>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</si>
  <si>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</si>
  <si>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</si>
  <si>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</si>
  <si>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</si>
  <si>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</si>
  <si>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</si>
  <si>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</si>
  <si>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</si>
  <si>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</si>
  <si>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</si>
  <si>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</si>
  <si>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</si>
  <si>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</si>
  <si>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</si>
  <si>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</si>
  <si>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</si>
  <si>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</si>
  <si>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</si>
  <si>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</si>
  <si>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</si>
  <si>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</si>
  <si>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</si>
  <si>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</si>
  <si>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</si>
  <si>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</si>
  <si>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</si>
  <si>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</si>
  <si>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</si>
  <si>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</si>
  <si>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</si>
  <si>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</si>
  <si>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</si>
  <si>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</si>
  <si>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</si>
  <si>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</si>
  <si>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</si>
  <si>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</si>
  <si>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</si>
  <si>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</si>
  <si>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</si>
  <si>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</si>
  <si>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</si>
  <si>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</si>
  <si>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</si>
  <si>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</si>
  <si>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</si>
  <si>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</si>
  <si>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</si>
  <si>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</si>
  <si>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</si>
  <si>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</si>
  <si>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</si>
  <si>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</si>
  <si>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</si>
  <si>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</si>
  <si>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</si>
  <si>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</si>
  <si>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</si>
  <si>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</si>
  <si>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</si>
  <si>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</si>
  <si>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</si>
  <si>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</si>
  <si>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</si>
  <si>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</si>
  <si>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</si>
  <si>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</si>
  <si>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</si>
  <si>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</si>
  <si>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</si>
  <si>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</si>
  <si>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</si>
  <si>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</si>
  <si>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</si>
  <si>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</si>
  <si>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</si>
  <si>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</si>
  <si>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</si>
  <si>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</si>
  <si>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</si>
  <si>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</si>
  <si>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</si>
  <si>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</si>
  <si>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</si>
  <si>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</si>
  <si>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</si>
  <si>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</si>
  <si>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</si>
  <si>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</si>
  <si>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</si>
  <si>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</si>
  <si>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</si>
  <si>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</si>
  <si>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</si>
  <si>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</si>
  <si>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</si>
  <si>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</si>
  <si>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</si>
  <si>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</si>
  <si>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</si>
  <si>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</si>
  <si>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</si>
  <si>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</si>
  <si>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</si>
  <si>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</si>
  <si>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</si>
  <si>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</si>
  <si>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</si>
  <si>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</si>
  <si>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</si>
  <si>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</si>
  <si>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</si>
  <si>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</si>
  <si>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</si>
  <si>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</si>
  <si>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</si>
  <si>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</si>
  <si>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</si>
  <si>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</si>
  <si>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</si>
  <si>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</si>
  <si>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</si>
  <si>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</si>
  <si>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</si>
  <si>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</si>
  <si>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</si>
  <si>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</si>
  <si>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</si>
  <si>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</si>
  <si>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</si>
  <si>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</si>
  <si>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</si>
  <si>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</si>
  <si>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</si>
  <si>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</si>
  <si>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</si>
  <si>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</si>
  <si>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</si>
  <si>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</si>
  <si>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</si>
  <si>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</si>
  <si>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</si>
  <si>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</si>
  <si>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</si>
  <si>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</si>
  <si>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</si>
  <si>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</si>
  <si>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</si>
  <si>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</si>
  <si>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</si>
  <si>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</si>
  <si>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</si>
  <si>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</si>
  <si>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</si>
  <si>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</si>
  <si>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</si>
  <si>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</si>
  <si>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</si>
  <si>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</si>
  <si>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</si>
  <si>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</si>
  <si>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</si>
  <si>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</si>
  <si>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</si>
  <si>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</si>
  <si>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</si>
  <si>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</si>
  <si>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</si>
  <si>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</si>
  <si>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</si>
  <si>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</si>
  <si>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</si>
  <si>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</si>
  <si>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</si>
  <si>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</si>
  <si>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</si>
  <si>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</si>
  <si>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</si>
  <si>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</si>
  <si>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</si>
  <si>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</si>
  <si>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</si>
  <si>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</si>
  <si>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</si>
  <si>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</si>
  <si>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</si>
  <si>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</si>
  <si>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</si>
  <si>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</si>
  <si>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</si>
  <si>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</si>
  <si>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</si>
  <si>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</si>
  <si>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</si>
  <si>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</si>
  <si>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</si>
  <si>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</si>
  <si>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</si>
  <si>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</si>
  <si>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</si>
  <si>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</si>
  <si>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</si>
  <si>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</si>
  <si>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</si>
  <si>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</si>
  <si>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</si>
  <si>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</si>
  <si>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</si>
  <si>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</si>
  <si>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</si>
  <si>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</si>
  <si>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</si>
  <si>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</si>
  <si>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</si>
  <si>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</si>
  <si>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</si>
  <si>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</si>
  <si>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</si>
  <si>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</si>
  <si>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</si>
  <si>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</si>
  <si>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</si>
  <si>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</si>
  <si>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</si>
  <si>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</si>
  <si>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</si>
  <si>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</si>
  <si>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</si>
  <si>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</si>
  <si>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</si>
  <si>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</si>
  <si>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</si>
  <si>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</si>
  <si>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</si>
  <si>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</si>
  <si>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</si>
  <si>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</si>
  <si>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</si>
  <si>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</si>
  <si>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</si>
  <si>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</si>
  <si>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</si>
  <si>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</si>
  <si>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</si>
  <si>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</si>
  <si>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</si>
  <si>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</si>
  <si>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</si>
  <si>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</si>
  <si>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</si>
  <si>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</si>
  <si>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</si>
  <si>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</si>
  <si>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</si>
  <si>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</si>
  <si>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</si>
  <si>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</si>
  <si>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</si>
  <si>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</si>
  <si>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</si>
  <si>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</si>
  <si>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</si>
  <si>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</si>
  <si>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</si>
  <si>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</si>
  <si>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</si>
  <si>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</si>
  <si>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</si>
  <si>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</si>
  <si>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</si>
  <si>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</si>
  <si>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</si>
  <si>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</si>
  <si>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</si>
  <si>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</si>
  <si>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</si>
  <si>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</si>
  <si>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</si>
  <si>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</si>
  <si>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</si>
  <si>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</si>
  <si>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</si>
  <si>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</si>
  <si>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</si>
  <si>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</si>
  <si>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</si>
  <si>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</si>
  <si>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</si>
  <si>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</si>
  <si>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</si>
  <si>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</si>
  <si>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</si>
  <si>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</si>
  <si>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</si>
  <si>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</si>
  <si>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</si>
  <si>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</si>
  <si>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</si>
  <si>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</si>
  <si>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</si>
  <si>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</si>
  <si>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</si>
  <si>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</si>
  <si>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</si>
  <si>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</si>
  <si>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</si>
  <si>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</si>
  <si>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</si>
  <si>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</si>
  <si>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</si>
  <si>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</si>
  <si>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</si>
  <si>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</si>
  <si>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</si>
  <si>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</si>
  <si>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</si>
  <si>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</si>
  <si>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</si>
  <si>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</si>
  <si>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</si>
  <si>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</si>
  <si>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</si>
  <si>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</si>
  <si>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</si>
  <si>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</si>
  <si>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</si>
  <si>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</si>
  <si>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</si>
  <si>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</si>
  <si>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</si>
  <si>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</si>
  <si>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</si>
  <si>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</si>
  <si>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</si>
  <si>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</si>
  <si>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</si>
  <si>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</si>
  <si>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</si>
  <si>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</si>
  <si>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</si>
  <si>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</si>
  <si>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</si>
  <si>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</si>
  <si>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</si>
  <si>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</si>
  <si>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</si>
  <si>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</si>
  <si>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</si>
  <si>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</si>
  <si>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</si>
  <si>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</si>
  <si>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</si>
  <si>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</si>
  <si>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</si>
  <si>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</si>
  <si>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</si>
  <si>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</si>
  <si>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</si>
  <si>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</si>
  <si>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</si>
  <si>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</si>
  <si>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</si>
  <si>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</si>
  <si>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</si>
  <si>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</si>
  <si>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</si>
  <si>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</si>
  <si>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</si>
  <si>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</si>
  <si>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</si>
  <si>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</si>
  <si>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</si>
  <si>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</si>
  <si>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</si>
  <si>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</si>
  <si>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</si>
  <si>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</si>
  <si>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</si>
  <si>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</si>
  <si>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</si>
  <si>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</si>
  <si>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</si>
  <si>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</si>
  <si>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</si>
  <si>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</si>
  <si>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</si>
  <si>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</si>
  <si>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</si>
  <si>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</si>
  <si>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</si>
  <si>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</si>
  <si>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</si>
  <si>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</si>
  <si>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</si>
  <si>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</si>
  <si>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</si>
  <si>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</si>
  <si>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</si>
  <si>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</si>
  <si>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</si>
  <si>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</si>
  <si>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</si>
  <si>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</si>
  <si>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</si>
  <si>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</si>
  <si>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</si>
  <si>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</si>
  <si>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</si>
  <si>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</si>
  <si>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</si>
  <si>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</si>
  <si>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</si>
  <si>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</si>
  <si>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</si>
  <si>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</si>
  <si>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</si>
  <si>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</si>
  <si>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</si>
  <si>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</si>
  <si>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</si>
  <si>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</si>
  <si>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</si>
  <si>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</si>
  <si>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</si>
  <si>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</si>
  <si>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</si>
  <si>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</si>
  <si>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</si>
  <si>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</si>
  <si>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</si>
  <si>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</si>
  <si>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</si>
  <si>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</si>
  <si>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</si>
  <si>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</si>
  <si>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</si>
  <si>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</si>
  <si>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</si>
  <si>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</si>
  <si>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</si>
  <si>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</si>
  <si>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</si>
  <si>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</si>
  <si>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</si>
  <si>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</si>
  <si>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</si>
  <si>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</si>
  <si>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</si>
  <si>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</si>
  <si>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</si>
  <si>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</si>
  <si>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</si>
  <si>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</si>
  <si>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</si>
  <si>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</si>
  <si>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</si>
  <si>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</si>
  <si>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</si>
  <si>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</si>
  <si>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</si>
  <si>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</si>
  <si>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</si>
  <si>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</si>
  <si>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</si>
  <si>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</si>
  <si>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</si>
  <si>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</si>
  <si>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</si>
  <si>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</si>
  <si>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</si>
  <si>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</si>
  <si>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</si>
  <si>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</si>
  <si>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</si>
  <si>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</si>
  <si>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</si>
  <si>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</si>
  <si>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</si>
  <si>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</si>
  <si>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</si>
  <si>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</si>
  <si>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PCM-20251108-00001749</t>
  </si>
  <si>
    <t>ETA 15 km</t>
  </si>
  <si>
    <t xml:space="preserve"> </t>
  </si>
  <si>
    <t xml:space="preserve"> PCM-20250215-00000830 </t>
  </si>
  <si>
    <t>LTE site still down and  site located in aramco area access issue need special permission</t>
  </si>
  <si>
    <t>PCM-20251108-00001745</t>
  </si>
  <si>
    <t>ETA 70 mins</t>
  </si>
  <si>
    <t>jed0279</t>
  </si>
  <si>
    <t>hhr0448</t>
  </si>
  <si>
    <t>mlji0201</t>
  </si>
  <si>
    <t>bhr0307</t>
  </si>
  <si>
    <t>Retrieving data. Wait a few seconds and try to cut or copy again.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</si>
  <si>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</si>
  <si>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</si>
  <si>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</si>
  <si>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</si>
  <si>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</si>
  <si>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</si>
  <si>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</si>
  <si>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</si>
  <si>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</si>
  <si>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ETA 40 mins</t>
  </si>
  <si>
    <t>PCM-20251108-00001716</t>
  </si>
  <si>
    <t>ETA 110 mins</t>
  </si>
  <si>
    <t>PCM-20251108-00001795</t>
  </si>
  <si>
    <t xml:space="preserve">Critical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</si>
</sst>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306.8770787037065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45969.825504398148</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45969.825504398148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45969.825504398148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45969.825504398148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45969.825504398148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45969.825504398148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45969.825504398148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45969.825504398148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45969.825504398148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45969.825504398148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45969.825504398148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45969.825504398148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45969.825504398148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45969.825504398148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45969.825504398148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45969.825504398148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45969.825504398148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45969.825504398148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45969.825504398148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45969.825504398148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45969.825504398148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45969.825504398148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45969.825504398148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45969.825504398148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45969.825504398148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45969.825504398148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45969.825504398148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45969.825504398148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45969.825504398148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45969.825504398148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45969.825504398148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45969.825504398148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45969.825504398148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45969.825504398148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45969.825504398148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45969.825504398148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45969.825504398148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45969.825504398148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45969.825504398148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45969.825504398148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45969.825504398148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45969.825504398148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45969.825504398148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45969.825504398148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45969.825504398148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45969.825504398148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45969.825504398148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45969.825504398148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45969.825504398148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45969.825504398148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45969.825504398148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45969.825504398148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45969.825504398148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45969.825504398148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45969.825504398148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45969.825504398148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45969.825504398148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45969.825504398148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45969.825504398148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45969.825504398148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45969.825504398148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45969.825504398148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45969.825504398148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45969.825504398148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45969.825504398148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45969.825504398148</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45969.825504398148</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F008340D-6661-4075-9C34-657323516FAF}"/>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tabSelected="1" workbookViewId="0">
      <selection activeCell="C8" sqref="C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4" ca="1" si="0">IFERROR(NOW()-F3,"-")</f>
        <v>144.82566666667117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27235</v>
      </c>
      <c r="E4" s="103" t="s">
        <v>39021</v>
      </c>
      <c r="F4" s="104">
        <v>45969.790868055556</v>
      </c>
      <c r="G4" s="105">
        <f t="shared" ca="1" si="0"/>
        <v>3.4636342592420988E-2</v>
      </c>
      <c r="H4" s="104">
        <v>45969.77443287037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45969.825504398148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45969.825504398148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45969.825504398148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45969.825504398148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9" t="s">
        <v>24536</v>
      </c>
      <c r="E9" s="103"/>
      <c r="F9" s="104"/>
      <c r="G9" s="105">
        <f t="shared" ca="1" si="0"/>
        <v>45969.825504629633</v>
      </c>
      <c r="H9" s="104"/>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45969.825504629633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45969.825504629633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45969.825504629633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45969.825504629633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45969.825504629633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45969.825504629633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45969.825504629633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45969.825504629633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45969.825504629633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45969.825504629633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45969.825504629633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45969.825504629633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45969.825504629633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45969.825504629633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45969.825504629633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1">IFERROR(NOW()-F25,"-")</f>
        <v>45969.825504629633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45969.825504629633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45969.825504629633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45969.825504629633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45969.825504629633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45969.825504629633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45969.825504629633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45969.825504629633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45969.825504629633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45969.825504629633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45969.825504629633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45969.825504629633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45969.825504629633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45969.825504629633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45969.825504629633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45969.825504629633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45969.825504629633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45969.825504629633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45969.825504629633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45969.825504629633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45969.825504629633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45969.825504629633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45969.825504629633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45969.825504629633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45969.825504629633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45969.825504629633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45969.825504629633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45969.825504629633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45969.825504629633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45969.825504629633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45969.825504629633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45969.825504629633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ref="G57:G88" ca="1" si="2">IFERROR(NOW()-F57,"-")</f>
        <v>45969.825504629633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45969.825504629633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45969.825504629633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45969.825504629633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45969.825504629633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45969.825504629633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28" t="str">
        <f>IFERROR(VLOOKUP(D63,DB!A:K,11,0),"")</f>
        <v/>
      </c>
      <c r="C63" s="128"/>
      <c r="D63" s="128"/>
      <c r="E63" s="129"/>
      <c r="F63" s="130"/>
      <c r="G63" s="131">
        <f t="shared" ca="1" si="2"/>
        <v>45969.825504629633</v>
      </c>
      <c r="H63" s="130"/>
      <c r="I63" s="128" t="str">
        <f>IFERROR(VLOOKUP(D63,DB!A:F,6,0),"")</f>
        <v/>
      </c>
      <c r="J63" s="128" t="str">
        <f>IFERROR(VLOOKUP(D63,DB!A:G,7,0),"")</f>
        <v/>
      </c>
      <c r="K63" s="132"/>
      <c r="L63" s="128"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45969.825504629633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45969.825504629633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45969.825504629633</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45969.825504629633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45969.825504629633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45969.825504629633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45969.825504629633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45969.825504629633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45969.825504629633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45969.825504629633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45969.825504629633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45969.825504629633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45969.825504629633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45969.825504629633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45969.825504629633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45969.825504629633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45969.825504629633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45969.825504629633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45969.825504629633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45969.825504629633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45969.825504629633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45969.825504629633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45969.825504629633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45969.825504629633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45969.825504629633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45969.825504629633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45969.825504629633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45969.825504629633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45969.825504629633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45969.825504629633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45969.825504629633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45969.825504629633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45969.825504629633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45969.825504629633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45969.825504629633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45969.825504629633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45969.825504629633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45969.825504629633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45969.825504629633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45969.825504629633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45969.825504629633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45969.825504629633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45969.825504629633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45969.825504629633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45969.825504629633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45969.825504629633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45969.825504629633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45969.825504629633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45969.825504629633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45969.825504629633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45969.825504629633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45969.825504629633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45969.825504629633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45969.825504629633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45969.825504629633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45969.825504629633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45969.825504629633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45969.825504629633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45969.825504629633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45969.825504629633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45969.825504629633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45969.825504629633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45969.825504629633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45969.825504629633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45969.825504629633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45969.825504629633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45969.825504629633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45969.825504629633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45969.825504629633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45969.825504629633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45969.825504629633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45969.825504629633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45969.825504629633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45969.825504629633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45969.825504629633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45969.825504629633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45969.825504629633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45969.825504629633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45969.825504629633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45969.825504629633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45969.825504629633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45969.825504629633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45969.825504629633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45969.825504629633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45969.825504629633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45969.825504629633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45969.825504629633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45969.825504629633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45969.825504629633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45969.825504629633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45969.825504629633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45969.825504629633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45969.825504629633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45969.825504629633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45969.825504629633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45969.825504629633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45969.825504629633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45969.825504629633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45969.825504629633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45969.825504629633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45969.825504629633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45969.825504629633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45969.825504629633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45969.825504629633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45969.825504629633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45969.825504629633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45969.825504629633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45969.825504629633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45969.825504629633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45969.825504629633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45969.825504629633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45969.825504629633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45969.825504629633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45969.825504629633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45969.825504629633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45969.825504629633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45969.825504629633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45969.825504629633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45969.825504629633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45969.825504629633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45969.825504629633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45969.825504629633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45969.825504629633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45969.825504629633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45969.825504629633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45969.825504629633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45969.825504629633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45969.825504629633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45969.825504629633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45969.825504629633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45969.825504629633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45969.825504629633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45969.825504629633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45969.825504629633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45969.825504629633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45969.825504629633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45969.825504629633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45969.825504629633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45969.825504629633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45969.825504629633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45969.825504629633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45969.825504629633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45969.825504629633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45969.825504629633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45969.825504629633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45969.825504629633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45969.825504629633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45969.825504629633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45969.825504629633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45969.825504629633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45969.825504629633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45969.825504629633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45969.825504629633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45969.825504629633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45969.825504629633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45969.825504629633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45969.825504629633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45969.825504629633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45969.825504629633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45969.825504629633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45969.825504629633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45969.825504629633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45969.825504629633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45969.825504629633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45969.825504629633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45969.825504629633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45969.825504629633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45969.825504629633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45969.825504629633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45969.825504629633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45969.825504629633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45969.825504629633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45969.825504629633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45969.825504629633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45969.825504629633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45969.825504629633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45969.825504629633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45969.825504629633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45969.825504629633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45969.825504629633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45969.825504629633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45969.825504629633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45969.825504629633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45969.825504629633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45969.825504629633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45969.825504629633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45969.825504629633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45969.825504629633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45969.825504629633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45969.825504629633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45969.825504629633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45969.825504629633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45969.825504629633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45969.825504629633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45969.825504629633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45969.825504629633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45969.825504629633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45969.825504629633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45969.825504629633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45969.825504629633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45969.825504629633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45969.825504629633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45969.825504629633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45969.825504629633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45969.825504629633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45969.825504629633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45969.825504629633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45969.825504629633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45969.825504629633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45969.825504629633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45969.825504629633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45969.825504629633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45969.825504629633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45969.825504629633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45969.825504629633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45969.825504629633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45969.825504629633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45969.825504629633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45969.825504629633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45969.825504629633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45969.825504629633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45969.825504629633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45969.825504629633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45969.825504629633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45969.825504629633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45969.825504629633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45969.825504629633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45969.825504629633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45969.825504629633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45969.825504629633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45969.825504629633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45969.825504629633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45969.825504629633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45969.825504629633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45969.825504629633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45969.825504629633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45969.825504629633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45969.825504629633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45969.825504629633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45969.825504629633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45969.825504629633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45969.825504629633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45969.825504629633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45969.825504629633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45969.825504629633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45969.825504629633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45969.825504629633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45969.825504629633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45969.825504629633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45969.825504629633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45969.825504629633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45969.825504629633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45969.825504629633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45969.825504629633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45969.825504629633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45969.825504629633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45969.825504629633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45969.825504629633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45969.825504629633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45969.825504629633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45969.825504629633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45969.825504629633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45969.825504629633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45969.825504629633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45969.825504629633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45969.825504629633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45969.825504629633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45969.825504629633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45969.825504629633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45969.825504629633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45969.825504629633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45969.825504629633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45969.825504629633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45969.825504629633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45969.825504629633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45969.825504629633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45969.825504629633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45969.825504629633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45969.825504629633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45969.825504629633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45969.825504629633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45969.825504629633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45969.825504629633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45969.825504629633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45969.825504629633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45969.825504629633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45969.825504629633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45969.825504629633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45969.825504629633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45969.825504629633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45969.825504629633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45969.825504629633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45969.825504629633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45969.825504629633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45969.825504629633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45969.825504629633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45969.825504629633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45969.825504629633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45969.825504629633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45969.825504629633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45969.825504629633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45969.825504629633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45969.825504629633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45969.825504629633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45969.825504629633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45969.825504629633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45969.825504629633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45969.825504629633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45969.825504629633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45969.825504629633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45969.825504629633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45969.825504629633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45969.825504629633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45969.825504629633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45969.825504629633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45969.825504629633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45969.825504629633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45969.825504629633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45969.825504629633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45969.825504629633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45969.825504629633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45969.825504629633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45969.825504629633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45969.825504629633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45969.825504629633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45969.825504629633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45969.825504629633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45969.825504629633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45969.825504629633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45969.825504629633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45969.825504629633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45969.825504629633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45969.825504629633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45969.825504629633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45969.825504629633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45969.825504629633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45969.825504629633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45969.825504629633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45969.825504629633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45969.825504629633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45969.825504629633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45969.825504629633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45969.825504629633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45969.825504629633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45969.825504629633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45969.825504629633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45969.825504629633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45969.825504629633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45969.825504629633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45969.825504629633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45969.825504629633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45969.825504629633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45969.825504629633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45969.825504629633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45969.825504629633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45969.825504629633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45969.825504629633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45969.825504629633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45969.825504629633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45969.825504629633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45969.825504629633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45969.825504629633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45969.825504629633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45969.825504629633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45969.825504629633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45969.825504629633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45969.825504629633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45969.825504629633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45969.825504629633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45969.825504629633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45969.825504629633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45969.825504629633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45969.825504629633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45969.825504629633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45969.825504629633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45969.825504629633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45969.825504629633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45969.825504629633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45969.825504629633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45969.825504629633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45969.825504629633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45969.825504629633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45969.825504629633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45969.825504629633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45969.825504629633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45969.825504629633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45969.825504629633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45969.825504629633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45969.825504629633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45969.825504629633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45969.825504629633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45969.825504629633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45969.825504629633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45969.825504629633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45969.825504629633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45969.825504629633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45969.825504629633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45969.825504629633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45969.825504629633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45969.825504629633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45969.825504629633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45969.825504629633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45969.825504629633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45969.825504629633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45969.825504629633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45969.825504629633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45969.825504629633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45969.825504629633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45969.825504629633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45969.825504629633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45969.825504629633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45969.825504629633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45969.825504629633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45969.825504629633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45969.825504629633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45969.825504629633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45969.825504629633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45969.825504629633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45969.825504629633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45969.825504629633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45969.825504629633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45969.825504629633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45969.825504629633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45969.825504629633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45969.825504629633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45969.825504629633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45969.825504629633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45969.825504629633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45969.825504629633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45969.825504629633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45969.825504629633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45969.825504629633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45969.825504629633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45969.825504629633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45969.825504629633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45969.825504629633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45969.825504629633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45969.825504629633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45969.825504629633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45969.825504629633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45969.825504629633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45969.825504629633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45969.825504629633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45969.825504629633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45969.825504629633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45969.825504629633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45969.825504629633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45969.825504629633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45969.825504629633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45969.825504629633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45969.825504629633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45969.825504629633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45969.825504629633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45969.825504629633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45969.825504629633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45969.825504629633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45969.825504629633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45969.825504629633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45969.825504629633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45969.825504629633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45969.825504629633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45969.825504629633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45969.825504629633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45969.825504629633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45969.825504629633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45969.825504629633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45969.825504629633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45969.825504629633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45969.825504629633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45969.825504629633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45969.825504629633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45969.825504629633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45969.825504629633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45969.825504629633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45969.825504629633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45969.825504629633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45969.825504629633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45969.825504629633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45969.825504629633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45969.825504629633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45969.825504629633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45969.825504629633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45969.825504629633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45969.825504629633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45969.825504629633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45969.825504629633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45969.825504629633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45969.825504629633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45969.825504629633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45969.825504629633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45969.825504629633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45969.825504629633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45969.825504629633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45969.825504629633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45969.825504629633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45969.825504629633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45969.825504629633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45969.825504629633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45969.825504629633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45969.825504629633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45969.825504629633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45969.825504629633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45969.825504629633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45969.825504629633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45969.825504629633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45969.825504629633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45969.825504629633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45969.825504629633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45969.825504629633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45969.825504629633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45969.825504629633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45969.825504629633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45969.825504629633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45969.825504629633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45969.825504629633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45969.825504629633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45969.825504629633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45969.825504629633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45969.825504629633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45969.825504629633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45969.825504629633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45969.825504629633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45969.825504629633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45969.825504629633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45969.825504629633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45969.825504629633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45969.825504629633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45969.825504629633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45969.825504629633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45969.825504629633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45969.825504629633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45969.825504629633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45969.825504629633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45969.825504629633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45969.825504629633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45969.825504629633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45969.825504629633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45969.825504629633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45969.825504629633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45969.825504629633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45969.825504629633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45969.825504629633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45969.825504629633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45969.825504629633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45969.825504629633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45969.825504629633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45969.825504629633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45969.825504629633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45969.825504629633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45969.825504629633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45969.825504629633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45969.825504629633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45969.825504629633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45969.825504629633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45969.825504629633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45969.825504629633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45969.825504629633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45969.825504629633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45969.825504629633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45969.825504629633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45969.825504629633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45969.825504629633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45969.825504629633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45969.825504629633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45969.825504629633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45969.825504629633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45969.825504629633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45969.825504629633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45969.825504629633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45969.825504629633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45969.825504629633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45969.825504629633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45969.825504629633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45969.825504629633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45969.825504629633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45969.825504629633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45969.825504629633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45969.825504629633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45969.825504629633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45969.825504629633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45969.825504629633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45969.825504629633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45969.825504629633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45969.825504629633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45969.825504629633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45969.825504629633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45969.825504629633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45969.825504629633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45969.825504629633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45969.825504629633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45969.825504629633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45969.825504629633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45969.825504629633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45969.825504629633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45969.825504629633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45969.825504629633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45969.825504629633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45969.825504629633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45969.825504629633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45969.825504629633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45969.825504629633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45969.825504629633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45969.825504629633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45969.825504629633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45969.825504629633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45969.825504629633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45969.825504629633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45969.825504629633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45969.825504629633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45969.825504629633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45969.825504629633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45969.825504629633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45969.825504629633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45969.825504629633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45969.825504629633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45969.825504629633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45969.825504629633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45969.825504629633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45969.825504629633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45969.825504629633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45969.825504629633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45969.825504629633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45969.825504629633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45969.825504629633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45969.825504629633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45969.825504629633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45969.825504629633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45969.825504629633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45969.825504629633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45969.825504629633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45969.825504629633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45969.825504629633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45969.825504629633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45969.825504629633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45969.825504629633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45969.825504629633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45969.825504629633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45969.825504629633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45969.825504629633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45969.825504629633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45969.825504629633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45969.825504629633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45969.825504629633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45969.825504629633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45969.825504629633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45969.825504629633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45969.825504629633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45969.825504629633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45969.825504629633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45969.825504629633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45969.825504629633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45969.825504629633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45969.825504629633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45969.825504629633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45969.825504629633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45969.825504629633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45969.825504629633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45969.825504629633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45969.825504629633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45969.825504629633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45969.825504629633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45969.825504629633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45969.825504629633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45969.825504629633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45969.825504629633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45969.825504629633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45969.825504629633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45969.825504629633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45969.825504629633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45969.825504629633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45969.825504629633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45969.825504629633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45969.825504629633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45969.825504629633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45969.825504629633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45969.825504629633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45969.825504629633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45969.825504629633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45969.825504629633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45969.825504629633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45969.825504629633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45969.825504629633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45969.825504629633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45969.825504629633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45969.825504629633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45969.825504629633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45969.825504629633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45969.825504629633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45969.825504629633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45969.825504629633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45969.825504629633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45969.825504629633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45969.825504629633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45969.825504629633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45969.825504629633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45969.825504629633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45969.825504629633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45969.825504629633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45969.825504629633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45969.825504629633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45969.825504629633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45969.825504629633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45969.825504629633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45969.825504629633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45969.825504629633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45969.825504629633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45969.825504629633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45969.825504629633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45969.825504629633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45969.825504629633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45969.825504629633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45969.825504629633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45969.825504629633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45969.825504629633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45969.825504629633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45969.825504629633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45969.825504629633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45969.825504629633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45969.825504629633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45969.825504629633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45969.825504629633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45969.825504629633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45969.825504629633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45969.825504629633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45969.825504629633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45969.825504629633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45969.825504629633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45969.825504629633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45969.825504629633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45969.825504629633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45969.825504629633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45969.825504629633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45969.825504629633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45969.825504629633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45969.825504629633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45969.825504629633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45969.825504629633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45969.825504629633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45969.825504629633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45969.825504629633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45969.825504629633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45969.825504629633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45969.825504629633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45969.825504629633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45969.825504629633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45969.825504629633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45969.825504629633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45969.825504629633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45969.825504629633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45969.825504629633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45969.825504629633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45969.825504629633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45969.825504629633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45969.825504629633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45969.825504629633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45969.825504629633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45969.825504629633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45969.825504629633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45969.825504629633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45969.825504629633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45969.825504629633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45969.825504629633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45969.825504629633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45969.825504629633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45969.825504629633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45969.825504629633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45969.825504629633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45969.825504629633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45969.825504629633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45969.825504629633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45969.825504629633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45969.825504629633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45969.825504629633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45969.825504629633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45969.825504629633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45969.825504629633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45969.825504629633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45969.825504629633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45969.825504629633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45969.825504629633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45969.825504629633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45969.825504629633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45969.825504629633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45969.825504629633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45969.825504629633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45969.825504629633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45969.825504629633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45969.825504629633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45969.825504629633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45969.825504629633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45969.825504629633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45969.825504629633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45969.825504629633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45969.825504629633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45969.825504629633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45969.825504629633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45969.825504629633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45969.825504629633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45969.825504629633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45969.825504629633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45969.825504629633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45969.825504629633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45969.825504629633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45969.825504629633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45969.825504629633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45969.825504629633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45969.825504629633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45969.825504629633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45969.825504629633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45969.825504629633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45969.825504629633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45969.825504629633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45969.825504629633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45969.825504629633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45969.825504629633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45969.825504629633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45969.825504629633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45969.825504629633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45969.825504629633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45969.825504629633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45969.825504629633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45969.825504629633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45969.825504629633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45969.825504629633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45969.825504629633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45969.825504629633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45969.825504629633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45969.825504629633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45969.825504629633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45969.825504629633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45969.825504629633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45969.825504629633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45969.825504629633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45969.825504629633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45969.825504629633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45969.825504629633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45969.825504629633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45969.825504629633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45969.825504629633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45969.825504629633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45969.825504629633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45969.825504629633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45969.825504629633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45969.825504629633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45969.825504629633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45969.825504629633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45969.825504629633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45969.825504629633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45969.825504629633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45969.825504629633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45969.825504629633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45969.825504629633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45969.825504629633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45969.825504629633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45969.825504629633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45969.825504629633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45969.825504629633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45969.825504629633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45969.825504629633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45969.825504629633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45969.825504629633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45969.825504629633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45969.825504629633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45969.825504629633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45969.825504629633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45969.825504629633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45969.825504629633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45969.825504629633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45969.825504629633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45969.825504629633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45969.825504629633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45969.825504629633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45969.825504629633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45969.825504629633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45969.825504629633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45969.825504629633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45969.825504629633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45969.825504629633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45969.825504629633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45969.825504629633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45969.825504629633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45969.825504629633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45969.825504629633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45969.825504629633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45969.825504629633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45969.825504629633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45969.825504629633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45969.825504629633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45969.825504629633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45969.825504629633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45969.825504629633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45969.825504629633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45969.825504629633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45969.825504629633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45969.825504629633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45969.825504629633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45969.825504629633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45969.825504629633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45969.825504629633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45969.825504629633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45969.825504629633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45969.825504629633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45969.825504629633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45969.825504629633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45969.825504629633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45969.825504629633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45969.825504629633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45969.825504629633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45969.825504629633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45969.825504629633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45969.825504629633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45969.825504629633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45969.825504629633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45969.825504629633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45969.825504629633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45969.825504629633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45969.825504629633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45969.825504629633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45969.825504629633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45969.825504629633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45969.825504629633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45969.825504629633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45969.825504629633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45969.825504629633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45969.825504629633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45969.825504629633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45969.825504629633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45969.825504629633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45969.825504629633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45969.825504629633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45969.825504629633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45969.825504629633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45969.825504629633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45969.825504629633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45969.825504629633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45969.825504629633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45969.825504629633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45969.825504629633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45969.825504629633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45969.825504629633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45969.825504629633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45969.825504629633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45969.825504629633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45969.825504629633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45969.825504629633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45969.825504629633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45969.825504629633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45969.825504629633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45969.825504629633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45969.825504629633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45969.825504629633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45969.825504629633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45969.825504629633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45969.825504629633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45969.825504629633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45969.825504629633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45969.825504629633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45969.825504629633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45969.825504629633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45969.825504629633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45969.825504629633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45969.825504629633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45969.825504629633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45969.825504629633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45969.825504629633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45969.825504629633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45969.825504629633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45969.825504629633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45969.825504629633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45969.825504629633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45969.825504629633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45969.825504629633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45969.825504629633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45969.825504629633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45969.825504629633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45969.825504629633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45969.825504629633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45969.825504629633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45969.825504629633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45969.825504629633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45969.825504629633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45969.825504629633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45969.825504629633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45969.825504629633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45969.825504629633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45969.825504629633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45969.825504629633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45969.825504629633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45969.825504629633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45969.825504629633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45969.825504629633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45969.825504629633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45969.825504629633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45969.825504629633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45969.825504629633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45969.825504629633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45969.825504629633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45969.825504629633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45969.825504629633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45969.825504629633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45969.825504629633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45969.825504629633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45969.825504629633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45969.825504629633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45969.825504629633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45969.825504629633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45969.825504629633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45969.825504629633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45969.825504629633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45969.825504629633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45969.825504629633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45969.825504629633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45969.825504629633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45969.825504629633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45969.825504629633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45969.825504629633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45969.825504629633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45969.825504629633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45969.825504629633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45969.825504629633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45969.825504629633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45969.825504629633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45969.825504629633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45969.825504629633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45969.825504629633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45969.825504629633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45969.825504629633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45969.825504629633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45969.825504629633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45969.825504629633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45969.825504629633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45969.825504629633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45969.825504629633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45969.825504629633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45969.825504629633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45969.825504629633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45969.825504629633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45969.825504629633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45969.825504629633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45969.825504629633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45969.825504629633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45969.825504629633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45969.825504629633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45969.825504629633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45969.825504629633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45969.825504629633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45969.825504629633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45969.825504629633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45969.825504629633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45969.825504629633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45969.825504629633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45969.825504629633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45969.825504629633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45969.825504629633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266.34478703703644</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30705</v>
      </c>
      <c r="E3" s="95" t="s">
        <v>39021</v>
      </c>
      <c r="F3" s="96">
        <v>45969.787106481483</v>
      </c>
      <c r="G3" s="136">
        <f t="shared" ca="1" si="0"/>
        <v>3.8397916665417142E-2</v>
      </c>
      <c r="H3" s="96">
        <v>45969.778773148151</v>
      </c>
      <c r="I3" s="135" t="str">
        <f>IFERROR(VLOOKUP(D3,DB!A:F,6,0),"")</f>
        <v>SCECO</v>
      </c>
      <c r="J3" s="135" t="str">
        <f>IFERROR(VLOOKUP(D3,DB!A:G,7,0),"")</f>
        <v>Dead+In progress</v>
      </c>
      <c r="K3" s="98" t="s">
        <v>39111</v>
      </c>
      <c r="L3" s="92" t="str">
        <f>IFERROR(VLOOKUP(D3,DB!A:I,9,0),"")</f>
        <v>Latis</v>
      </c>
    </row>
    <row r="4" spans="1:16" ht="15" customHeight="1">
      <c r="A4" s="135"/>
      <c r="B4" s="135" t="str">
        <f>IFERROR(VLOOKUP(D4,DB!A:K,11,0),"")</f>
        <v/>
      </c>
      <c r="C4" s="94"/>
      <c r="D4" s="92"/>
      <c r="E4" s="95"/>
      <c r="F4" s="96"/>
      <c r="G4" s="136">
        <f t="shared" ca="1" si="0"/>
        <v>45969.825504398148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45969.825504398148</v>
      </c>
      <c r="H5" s="96"/>
      <c r="I5" s="135" t="str">
        <f>IFERROR(VLOOKUP(D5,DB!A:F,6,0),"")</f>
        <v/>
      </c>
      <c r="J5" s="135" t="str">
        <f>IFERROR(VLOOKUP(D5,DB!A:G,7,0),"")</f>
        <v/>
      </c>
      <c r="K5" s="98"/>
      <c r="L5" s="92" t="str">
        <f>IFERROR(VLOOKUP(D5,DB!A:I,9,0),"")</f>
        <v/>
      </c>
    </row>
    <row r="6" spans="1:16" ht="15" customHeight="1">
      <c r="A6" s="135"/>
      <c r="B6" s="135" t="str">
        <f>IFERROR(VLOOKUP(D6,DB!A:K,11,0),"")</f>
        <v>R4</v>
      </c>
      <c r="C6" s="94"/>
      <c r="D6" s="92" t="s">
        <v>39112</v>
      </c>
      <c r="E6" s="95"/>
      <c r="F6" s="96"/>
      <c r="G6" s="136">
        <f t="shared" ca="1" si="0"/>
        <v>45969.825504398148</v>
      </c>
      <c r="H6" s="96"/>
      <c r="I6" s="135" t="str">
        <f>IFERROR(VLOOKUP(D6,DB!A:F,6,0),"")</f>
        <v>SCECO</v>
      </c>
      <c r="J6" s="135" t="str">
        <f>IFERROR(VLOOKUP(D6,DB!A:G,7,0),"")</f>
        <v>Dead</v>
      </c>
      <c r="K6" s="98"/>
      <c r="L6" s="92" t="str">
        <f>IFERROR(VLOOKUP(D6,DB!A:I,9,0),"")</f>
        <v>Latis</v>
      </c>
    </row>
    <row r="7" spans="1:16" ht="15" customHeight="1">
      <c r="A7" s="135"/>
      <c r="B7" s="135" t="str">
        <f>IFERROR(VLOOKUP(D7,DB!A:K,11,0),"")</f>
        <v/>
      </c>
      <c r="C7" s="94"/>
      <c r="D7" s="92"/>
      <c r="E7" s="95"/>
      <c r="F7" s="96"/>
      <c r="G7" s="136">
        <f t="shared" ca="1" si="0"/>
        <v>45969.825504398148</v>
      </c>
      <c r="H7" s="96"/>
      <c r="I7" s="135" t="str">
        <f>IFERROR(VLOOKUP(D7,DB!A:F,6,0),"")</f>
        <v/>
      </c>
      <c r="J7" s="135" t="str">
        <f>IFERROR(VLOOKUP(D7,DB!A:G,7,0),"")</f>
        <v/>
      </c>
      <c r="K7" s="98"/>
      <c r="L7" s="92" t="str">
        <f>IFERROR(VLOOKUP(D7,DB!A:I,9,0),"")</f>
        <v/>
      </c>
    </row>
    <row r="8" spans="1:16" ht="15" customHeight="1">
      <c r="A8" s="135"/>
      <c r="B8" s="135" t="str">
        <f>IFERROR(VLOOKUP(D8,DB!A:K,11,0),"")</f>
        <v>R4</v>
      </c>
      <c r="C8" s="94"/>
      <c r="D8" s="92" t="s">
        <v>39113</v>
      </c>
      <c r="E8" s="95"/>
      <c r="F8" s="96"/>
      <c r="G8" s="136">
        <f t="shared" ca="1" si="0"/>
        <v>45969.825504398148</v>
      </c>
      <c r="H8" s="96"/>
      <c r="I8" s="135" t="str">
        <f>IFERROR(VLOOKUP(D8,DB!A:F,6,0),"")</f>
        <v>Generator-SG</v>
      </c>
      <c r="J8" s="135" t="str">
        <f>IFERROR(VLOOKUP(D8,DB!A:G,7,0),"")</f>
        <v>Vandalized</v>
      </c>
      <c r="K8" s="98"/>
      <c r="L8" s="92" t="str">
        <f>IFERROR(VLOOKUP(D8,DB!A:I,9,0),"")</f>
        <v>Zain</v>
      </c>
    </row>
    <row r="9" spans="1:16" ht="15" customHeight="1">
      <c r="A9" s="135"/>
      <c r="B9" s="135" t="str">
        <f>IFERROR(VLOOKUP(D9,DB!A:K,11,0),"")</f>
        <v/>
      </c>
      <c r="C9" s="94"/>
      <c r="D9" s="92"/>
      <c r="E9" s="95"/>
      <c r="F9" s="96"/>
      <c r="G9" s="136">
        <f t="shared" ca="1" si="0"/>
        <v>45969.825504398148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45969.825504398148</v>
      </c>
      <c r="H10" s="96"/>
      <c r="I10" s="135" t="str">
        <f>IFERROR(VLOOKUP(D10,DB!A:F,6,0),"")</f>
        <v/>
      </c>
      <c r="J10" s="135" t="str">
        <f>IFERROR(VLOOKUP(D10,DB!A:G,7,0),"")</f>
        <v/>
      </c>
      <c r="K10" s="98"/>
      <c r="L10" s="92" t="str">
        <f>IFERROR(VLOOKUP(D10,DB!A:I,9,0),"")</f>
        <v/>
      </c>
    </row>
    <row r="11" spans="1:16" ht="15" customHeight="1">
      <c r="A11" s="135"/>
      <c r="B11" s="135" t="str">
        <f>IFERROR(VLOOKUP(D11,DB!A:K,11,0),"")</f>
        <v>R4</v>
      </c>
      <c r="C11" s="94"/>
      <c r="D11" s="92" t="s">
        <v>39114</v>
      </c>
      <c r="E11" s="95"/>
      <c r="F11" s="96"/>
      <c r="G11" s="136">
        <f t="shared" ca="1" si="0"/>
        <v>45969.825504398148</v>
      </c>
      <c r="H11" s="96"/>
      <c r="I11" s="135" t="str">
        <f>IFERROR(VLOOKUP(D11,DB!A:F,6,0),"")</f>
        <v>Generator-SG</v>
      </c>
      <c r="J11" s="135" t="str">
        <f>IFERROR(VLOOKUP(D11,DB!A:G,7,0),"")</f>
        <v>Dead</v>
      </c>
      <c r="K11" s="98"/>
      <c r="L11" s="92" t="str">
        <f>IFERROR(VLOOKUP(D11,DB!A:I,9,0),"")</f>
        <v>Latis</v>
      </c>
    </row>
    <row r="12" spans="1:16" ht="15" customHeight="1">
      <c r="A12" s="135"/>
      <c r="B12" s="135" t="str">
        <f>IFERROR(VLOOKUP(D12,DB!A:K,11,0),"")</f>
        <v/>
      </c>
      <c r="C12" s="94"/>
      <c r="D12" s="92"/>
      <c r="E12" s="95"/>
      <c r="F12" s="96"/>
      <c r="G12" s="136">
        <f t="shared" ca="1" si="0"/>
        <v>45969.825504398148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45969.825504398148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45969.825504398148</v>
      </c>
      <c r="H14" s="96"/>
      <c r="I14" s="135" t="str">
        <f>IFERROR(VLOOKUP(D14,DB!A:F,6,0),"")</f>
        <v/>
      </c>
      <c r="J14" s="135" t="str">
        <f>IFERROR(VLOOKUP(D14,DB!A:G,7,0),"")</f>
        <v/>
      </c>
      <c r="K14" s="98"/>
      <c r="L14" s="92" t="str">
        <f>IFERROR(VLOOKUP(D14,DB!A:I,9,0),"")</f>
        <v/>
      </c>
    </row>
    <row r="15" spans="1:16" ht="15" customHeight="1">
      <c r="A15" s="135"/>
      <c r="B15" s="135" t="str">
        <f>IFERROR(VLOOKUP(D15,DB!A:K,11,0),"")</f>
        <v>R4</v>
      </c>
      <c r="C15" s="94"/>
      <c r="D15" s="92" t="s">
        <v>39115</v>
      </c>
      <c r="E15" s="95"/>
      <c r="F15" s="96"/>
      <c r="G15" s="136">
        <f t="shared" ca="1" si="0"/>
        <v>45969.825504398148</v>
      </c>
      <c r="H15" s="96"/>
      <c r="I15" t="s">
        <v>39116</v>
      </c>
      <c r="J15" s="135" t="str">
        <f>IFERROR(VLOOKUP(D15,DB!A:G,7,0),"")</f>
        <v>Dead</v>
      </c>
      <c r="K15" s="98"/>
      <c r="L15" s="92" t="str">
        <f>IFERROR(VLOOKUP(D15,DB!A:I,9,0),"")</f>
        <v>Latis</v>
      </c>
    </row>
    <row r="16" spans="1:16" ht="15" customHeight="1">
      <c r="A16" s="135"/>
      <c r="B16" s="135" t="str">
        <f>IFERROR(VLOOKUP(D16,DB!A:K,11,0),"")</f>
        <v/>
      </c>
      <c r="C16" s="94"/>
      <c r="D16" s="92"/>
      <c r="E16" s="95"/>
      <c r="F16" s="96"/>
      <c r="G16" s="136">
        <f t="shared" ref="G16:G47" ca="1" si="1">IFERROR(NOW()-F16,"")</f>
        <v>45969.825504398148</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45969.825504398148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45969.825504398148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45969.825504398148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45969.825504398148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45969.825504398148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45969.825504398148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45969.825504398148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45969.825504398148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45969.825504398148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45969.825504398148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45969.825504398148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45969.825504398148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45969.825504398148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45969.825504398148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45969.825504398148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45969.825504398148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45969.825504398148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45969.825504398148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45969.825504398148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45969.825504398148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45969.825504398148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45969.825504398148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45969.825504398148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45969.825504398148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45969.825504398148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45969.825504398148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45969.825504398148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45969.825504398148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45969.825504398148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45969.825504398148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45969.825504398148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45969.825504398148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45969.825504398148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45969.825504398148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45969.825504398148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45969.825504398148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45969.825504398148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45969.825504398148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45969.825504398148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45969.825504398148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45969.825504398148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45969.825504398148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45969.825504398148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45969.825504398148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45969.825504398148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45969.825504398148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45969.825504398148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45969.825504398148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45969.825504398148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45969.825504398148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45969.825504398148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45969.825504398148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45969.825504398148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45969.825504398148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45969.825504398148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45969.825504398148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45969.825504398148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45969.825504398148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45969.825504398148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45969.825504398148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45969.825504398148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45969.825504398148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45969.825504398148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45969.825504398148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45969.825504398148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45969.825504398148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45969.825504398148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45969.825504398148</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77.99344421295973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43.636627314815996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56" ca="1" si="1">IFERROR(NOW()-F4,"")</f>
        <v>21.164393518520228</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45969.825504629633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45969.825504629633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45969.825504629633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45969.825504629633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45969.825504629633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45969.825504629633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45969.825504629633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45969.825504629633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45969.825504629633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45969.825504629633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45969.825504629633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45969.825504629633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45969.825504629633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45969.825504629633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45969.825504629633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45969.825504629633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45969.825504629633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45969.825504629633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45969.825504629633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45969.825504629633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45969.825504629633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45969.825504629633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45969.825504629633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45969.825504629633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45969.825504629633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45969.825504629633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45969.825504629633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45969.825504629633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45969.825504629633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45969.825504629633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45969.825504629633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45969.825504629633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45969.825504629633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45969.825504629633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45969.825504629633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45969.825504629633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45969.825504629633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45969.825504629633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45969.825504629633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45969.825504629633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45969.825504629633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45969.825504629633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45969.825504629633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45969.825504629633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45969.825504629633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45969.825504629633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45969.825504629633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45969.825504629633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45969.825504629633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45969.825504629633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45969.825504629633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45969.825504629633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45969.825504629633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45969.825504629633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45969.825504629633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45969.825504629633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45969.825504629633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45969.825504629633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45969.825504629633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45969.825504629633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45969.825504629633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45969.825504629633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45969.825504629633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45969.825504629633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45969.825504629633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45969.825504629633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45969.825504629633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45969.825504629633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45969.825504629633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45969.825504629633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45969.825504629633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45969.825504629633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45969.825504629633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45969.825504629633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45969.825504629633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45969.825504629633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45969.825504629633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45969.825504629633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45969.825504629633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45969.825504629633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45969.825504629633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45969.825504629633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45969.825504629633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45969.825504629633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45969.825504629633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45969.825504629633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45969.825504629633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45969.825504629633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45969.825504629633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45969.825504629633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45969.825504629633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45969.825504629633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45969.825504629633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45969.825504629633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45969.825504629633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45969.825504629633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45969.825504629633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45969.825504629633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45969.825504629633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45969.825504629633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45969.825504629633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45969.825504629633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45969.825504629633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45969.825504629633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45969.825504629633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45969.825504629633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45969.825504629633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45969.825504629633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45969.825504629633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45969.825504629633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45969.825504629633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45969.825504629633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45969.825504629633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45969.825504629633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45969.825504629633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45969.825504629633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45969.825504629633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45969.825504629633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45969.825504629633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45969.825504629633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45969.825504629633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45969.825504629633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45969.825504629633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45969.825504629633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45969.825504629633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45969.825504629633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45969.825504629633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45969.825504629633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45969.825504629633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45969.825504629633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45969.825504629633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45969.825504629633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45969.825504629633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45969.825504629633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45969.825504629633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45969.825504629633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45969.825504629633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45969.825504629633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45969.825504629633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45969.825504629633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45969.825504629633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45969.825504629633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45969.825504629633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45969.825504629633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45969.825504629633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45969.825504629633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45969.825504629633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45969.825504629633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45969.825504629633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45969.825504629633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45969.825504629633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45969.825504629633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45969.825504629633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45969.825504629633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45969.825504629633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45969.825504629633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45969.825504629633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45969.825504629633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45969.825504629633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45969.825504629633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45969.825504629633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45969.825504629633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45969.825504629633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45969.825504629633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45969.825504629633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45969.825504629633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45969.825504629633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45969.825504629633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45969.825504629633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45969.825504629633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45969.825504629633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45969.825504629633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45969.825504629633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45969.825504629633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45969.825504629633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45969.825504629633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45969.825504629633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45969.825504629633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45969.825504629633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45969.825504629633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45969.825504629633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45969.825504629633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45969.825504629633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45969.825504629633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45969.825504629633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45969.825504629633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45969.825504629633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45969.825504629633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45969.825504629633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45969.825504629633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45969.825504629633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45969.825504629633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45969.825504629633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45969.825504629633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45969.825504629633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45969.825504629633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45969.825504629633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45969.825504629633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45969.825504629633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45969.825504629633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45969.825504629633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45969.825504629633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45969.825504629633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45969.825504629633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45969.825504629633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45969.825504629633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45969.825504629633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45969.825504629633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45969.825504629633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45969.825504629633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45969.825504629633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45969.825504629633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45969.825504629633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45969.825504629633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45969.825504629633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45969.825504629633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45969.825504629633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45969.825504629633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45969.825504629633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45969.825504629633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45969.825504629633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45969.825504629633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45969.825504629633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45969.825504629633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45969.825504629633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45969.825504629633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45969.825504629633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45969.825504629633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45969.825504629633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45969.825504629633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45969.825504629633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45969.825504629633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45969.825504629633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45969.825504629633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45969.825504629633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45969.825504629633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45969.825504629633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45969.825504629633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45969.825504629633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45969.825504629633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45969.825504629633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45969.825504629633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45969.825504629633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45969.825504629633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45969.825504629633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45969.825504629633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45969.825504629633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45969.825504629633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45969.825504629633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45969.825504629633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45969.825504629633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45969.825504629633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45969.825504629633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45969.825504629633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45969.825504629633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45969.825504629633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45969.825504629633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45969.825504629633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45969.825504629633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45969.825504629633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45969.825504629633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45969.825504629633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39125</v>
      </c>
      <c r="B2" s="142" t="str">
        <f>IFERROR(VLOOKUP(D2,DB!A:K,11,0),"")</f>
        <v>R6</v>
      </c>
      <c r="C2" s="143">
        <v>1</v>
      </c>
      <c r="D2" s="145" t="s">
        <v>35127</v>
      </c>
      <c r="E2" s="124"/>
      <c r="F2" s="144"/>
      <c r="G2" s="105">
        <f t="shared" ref="G2:G6" ca="1" si="0">IFERROR(NOW()-F2,"-")</f>
        <v>45969.825504398148</v>
      </c>
      <c r="H2" s="144">
        <v>45969.679212962961</v>
      </c>
      <c r="I2" s="142" t="str">
        <f>IFERROR(VLOOKUP(D2,DB!A:F,6,0),"")</f>
        <v>SCECO</v>
      </c>
      <c r="J2" s="142" t="str">
        <f>IFERROR(VLOOKUP(D2,DB!A:G,7,0),"")</f>
        <v>Vandalized</v>
      </c>
      <c r="K2" s="146" t="s">
        <v>39126</v>
      </c>
      <c r="L2" s="147" t="str">
        <f>IFERROR(VLOOKUP(D2,DB!A:I,9,0),"")</f>
        <v>Latis</v>
      </c>
    </row>
    <row r="3" spans="1:16382" ht="31.5" customHeight="1">
      <c r="A3" s="141" t="s">
        <v>39127</v>
      </c>
      <c r="B3" s="142" t="str">
        <f>IFERROR(VLOOKUP(D3,DB!A:K,11,0),"")</f>
        <v>R6</v>
      </c>
      <c r="C3" s="143">
        <v>1</v>
      </c>
      <c r="D3" s="145" t="s">
        <v>28351</v>
      </c>
      <c r="E3" s="124" t="s">
        <v>39021</v>
      </c>
      <c r="F3" s="144">
        <v>45969.776898148149</v>
      </c>
      <c r="G3" s="105">
        <f t="shared" ca="1" si="0"/>
        <v>4.860624999855645E-2</v>
      </c>
      <c r="H3" s="144">
        <v>45969.772175925929</v>
      </c>
      <c r="I3" s="142" t="str">
        <f>IFERROR(VLOOKUP(D3,DB!A:F,6,0),"")</f>
        <v>SCECO</v>
      </c>
      <c r="J3" s="142" t="str">
        <f>IFERROR(VLOOKUP(D3,DB!A:G,7,0),"")</f>
        <v>Dead+No BB Design</v>
      </c>
      <c r="K3" s="146" t="s">
        <v>39128</v>
      </c>
      <c r="L3" s="147" t="str">
        <f>IFERROR(VLOOKUP(D3,DB!A:I,9,0),"")</f>
        <v>Latis</v>
      </c>
    </row>
    <row r="4" spans="1:16382" ht="31.5" customHeight="1">
      <c r="A4" s="141" t="s">
        <v>39129</v>
      </c>
      <c r="B4" s="142" t="str">
        <f>IFERROR(VLOOKUP(D4,DB!A:K,11,0),"")</f>
        <v>R6</v>
      </c>
      <c r="C4" s="143">
        <v>1</v>
      </c>
      <c r="D4" s="145" t="s">
        <v>36183</v>
      </c>
      <c r="E4" s="124" t="s">
        <v>39130</v>
      </c>
      <c r="F4" s="144">
        <v>45969.814745370371</v>
      </c>
      <c r="G4" s="105">
        <f t="shared" ca="1" si="0"/>
        <v>1.0759027776657604E-2</v>
      </c>
      <c r="H4" s="144">
        <v>45969.808819444443</v>
      </c>
      <c r="I4" s="142" t="str">
        <f>IFERROR(VLOOKUP(D4,DB!A:F,6,0),"")</f>
        <v>Generator-SG</v>
      </c>
      <c r="J4" s="142" t="str">
        <f>IFERROR(VLOOKUP(D4,DB!A:G,7,0),"")</f>
        <v>Good</v>
      </c>
      <c r="K4" s="146"/>
      <c r="L4" s="147" t="str">
        <f>IFERROR(VLOOKUP(D4,DB!A:I,9,0),"")</f>
        <v>Latis</v>
      </c>
    </row>
    <row r="5" spans="1:16382" ht="31.5" customHeight="1">
      <c r="A5" s="141"/>
      <c r="B5" s="142" t="str">
        <f>IFERROR(VLOOKUP(D5,DB!A:K,11,0),"")</f>
        <v/>
      </c>
      <c r="C5" s="143"/>
      <c r="D5" s="145"/>
      <c r="E5" s="124"/>
      <c r="F5" s="144"/>
      <c r="G5" s="105">
        <f t="shared" ca="1" si="0"/>
        <v>45969.825504398148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45969.825504398148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45969.825504398148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45969.825504398148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45969.825504398148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45969.825504398148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45969.825504398148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45969.825504398148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45969.825504398148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45969.825504398148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45969.825504398148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45969.825504398148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45969.825504398148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45969.825504398148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45969.825504398148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45969.825504398148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45969.825504398148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45969.825504398148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45969.825504398148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45969.825504398148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45969.825504398148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45969.825504398148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45969.825504398148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45969.825504398148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45969.825504398148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45969.825504398148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45969.825504398148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45969.825504398148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45969.825504398148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45969.825504398148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45969.825504398148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45969.825504398148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45969.825504398148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45969.825504398148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45969.825504398148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45969.825504398148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45969.825504398148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45969.825504398148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45969.825504398148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45969.825504398148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45969.825504398148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45969.825504398148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45969.825504398148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45969.825504398148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45969.825504398148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45969.825504398148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45969.825504398148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45969.825504398148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45969.825504398148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45969.825504398148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45969.825504398148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45969.825504398148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45969.825504398148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45969.825504398148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45969.825504398148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45969.825504398148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45969.825504398148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45969.825504398148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45969.825504398148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45969.825504398148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45969.825504398148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45969.825504398148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45969.825504398148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45969.825504398148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45969.825504398148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45969.825504398148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45969.825504398148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45969.825504398148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45969.825504398148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45969.825504398148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45969.825504398148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45969.825504398148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45969.825504398148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45969.825504398148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45969.825504398148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45969.825504398148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45969.825504398148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45969.825504398148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45969.825504398148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45969.825504398148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45969.825504398148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45969.825504398148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45969.825504398148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45969.825504398148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45969.825504398148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45969.825504398148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45969.825504398148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45969.825504398148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45969.825504398148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45969.825504398148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45969.825504398148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45969.825504398148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45969.825504398148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45969.825504398148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45969.825504398148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45969.825504398148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45969.825504398148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45969.825504398148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45969.825504398148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45969.825504398148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45969.825504398148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45969.825504398148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45969.825504398148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45969.825504398148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45969.825504398148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45969.825504398148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45969.825504398148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45969.825504398148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45969.825504398148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45969.825504398148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45969.825504398148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45969.825504398148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45969.825504398148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45969.825504398148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45969.825504398148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45969.825504398148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45969.825504398148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45969.825504398148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45969.825504398148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45969.825504398148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45969.825504398148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45969.825504398148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45969.825504398148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45969.825504398148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45969.825504398148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45969.825504398148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45969.825504398148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45969.825504398148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45969.825504398148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45969.825504398148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45969.825504398148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45969.825504398148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45969.825504398148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45969.825504398148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45969.825504398148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45969.825504398148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45969.825504398148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45969.825504398148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45969.825504398148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45969.825504398148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45969.825504398148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45969.825504398148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45969.825504398148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45969.825504398148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45969.825504398148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45969.825504398148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45969.825504398148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45969.825504398148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45969.825504398148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45969.825504398148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45969.825504398148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45969.825504398148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45969.825504398148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45969.825504398148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45969.825504398148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45969.825504398148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45969.825504398148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45969.825504398148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45969.825504398148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45969.825504398148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45969.825504398148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45969.825504398148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45969.825504398148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45969.825504398148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45969.825504398148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45969.825504398148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45969.825504398148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45969.825504398148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45969.825504398148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45969.825504398148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45969.825504398148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45969.825504398148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45969.825504398148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45969.825504398148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45969.825504398148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45969.825504398148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45969.825504398148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45969.825504398148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45969.825504398148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45969.825504398148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45969.825504398148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45969.825504398148</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45969.825504398148</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45969.825504398148</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