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02" documentId="120_S{2AC9BD13-BADA-5192-A53E-5A8FF88502F6}" xr6:coauthVersionLast="47" xr6:coauthVersionMax="47" xr10:uidLastSave="{0FA38594-C346-4608-B20A-EB4372E67BBC}"/>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<sst xmlns="http://schemas.openxmlformats.org/spreadsheetml/2006/main" count="181524" uniqueCount="39139">
  <si>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</si>
  <si>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</si>
  <si>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</si>
  <si>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</si>
  <si>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</si>
  <si>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</si>
  <si>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</si>
  <si>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</si>
  <si>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</si>
  <si>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</si>
  <si>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</si>
  <si>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</si>
  <si>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</si>
  <si>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</si>
  <si>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</si>
  <si>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</si>
  <si>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</si>
  <si>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</si>
  <si>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</si>
  <si>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</si>
  <si>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</si>
  <si>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</si>
  <si>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</si>
  <si>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</si>
  <si>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</si>
  <si>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</si>
  <si>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</si>
  <si>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</si>
  <si>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</si>
  <si>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</si>
  <si>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</si>
  <si>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</si>
  <si>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</si>
  <si>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</si>
  <si>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</si>
  <si>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</si>
  <si>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</si>
  <si>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</si>
  <si>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</si>
  <si>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</si>
  <si>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</si>
  <si>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</si>
  <si>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</si>
  <si>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</si>
  <si>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</si>
  <si>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</si>
  <si>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</si>
  <si>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</si>
  <si>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</si>
  <si>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</si>
  <si>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</si>
  <si>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</si>
  <si>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</si>
  <si>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</si>
  <si>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</si>
  <si>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</si>
  <si>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</si>
  <si>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</si>
  <si>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</si>
  <si>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</si>
  <si>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</si>
  <si>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</si>
  <si>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</si>
  <si>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</si>
  <si>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</si>
  <si>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</si>
  <si>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</si>
  <si>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</si>
  <si>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</si>
  <si>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</si>
  <si>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</si>
  <si>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</si>
  <si>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</si>
  <si>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</si>
  <si>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</si>
  <si>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</si>
  <si>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</si>
  <si>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</si>
  <si>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</si>
  <si>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</si>
  <si>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</si>
  <si>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</si>
  <si>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</si>
  <si>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</si>
  <si>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</si>
  <si>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</si>
  <si>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</si>
  <si>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</si>
  <si>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</si>
  <si>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</si>
  <si>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</si>
  <si>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</si>
  <si>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</si>
  <si>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</si>
  <si>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</si>
  <si>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</si>
  <si>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</si>
  <si>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</si>
  <si>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</si>
  <si>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</si>
  <si>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</si>
  <si>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</si>
  <si>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</si>
  <si>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</si>
  <si>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</si>
  <si>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</si>
  <si>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</si>
  <si>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</si>
  <si>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</si>
  <si>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</si>
  <si>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</si>
  <si>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</si>
  <si>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</si>
  <si>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</si>
  <si>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</si>
  <si>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</si>
  <si>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</si>
  <si>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</si>
  <si>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</si>
  <si>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</si>
  <si>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</si>
  <si>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</si>
  <si>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</si>
  <si>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</si>
  <si>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</si>
  <si>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</si>
  <si>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</si>
  <si>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</si>
  <si>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</si>
  <si>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</si>
  <si>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</si>
  <si>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</si>
  <si>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</si>
  <si>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</si>
  <si>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</si>
  <si>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</si>
  <si>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</si>
  <si>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</si>
  <si>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</si>
  <si>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</si>
  <si>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</si>
  <si>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</si>
  <si>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</si>
  <si>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</si>
  <si>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</si>
  <si>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</si>
  <si>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</si>
  <si>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</si>
  <si>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</si>
  <si>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</si>
  <si>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</si>
  <si>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</si>
  <si>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</si>
  <si>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</si>
  <si>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</si>
  <si>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</si>
  <si>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</si>
  <si>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</si>
  <si>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</si>
  <si>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</si>
  <si>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</si>
  <si>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</si>
  <si>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</si>
  <si>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</si>
  <si>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</si>
  <si>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</si>
  <si>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</si>
  <si>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</si>
  <si>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</si>
  <si>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</si>
  <si>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</si>
  <si>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</si>
  <si>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</si>
  <si>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</si>
  <si>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</si>
  <si>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</si>
  <si>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</si>
  <si>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</si>
  <si>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</si>
  <si>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</si>
  <si>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</si>
  <si>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</si>
  <si>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</si>
  <si>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</si>
  <si>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</si>
  <si>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</si>
  <si>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</si>
  <si>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</si>
  <si>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</si>
  <si>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</si>
  <si>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</si>
  <si>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</si>
  <si>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</si>
  <si>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</si>
  <si>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</si>
  <si>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</si>
  <si>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</si>
  <si>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</si>
  <si>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</si>
  <si>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</si>
  <si>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</si>
  <si>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</si>
  <si>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</si>
  <si>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</si>
  <si>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</si>
  <si>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</si>
  <si>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</si>
  <si>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</si>
  <si>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</si>
  <si>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</si>
  <si>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</si>
  <si>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</si>
  <si>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</si>
  <si>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</si>
  <si>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</si>
  <si>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</si>
  <si>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</si>
  <si>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</si>
  <si>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</si>
  <si>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</si>
  <si>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</si>
  <si>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</si>
  <si>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</si>
  <si>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</si>
  <si>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</si>
  <si>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</si>
  <si>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</si>
  <si>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</si>
  <si>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</si>
  <si>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</si>
  <si>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</si>
  <si>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</si>
  <si>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</si>
  <si>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</si>
  <si>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</si>
  <si>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</si>
  <si>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</si>
  <si>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</si>
  <si>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</si>
  <si>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</si>
  <si>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</si>
  <si>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</si>
  <si>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</si>
  <si>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</si>
  <si>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</si>
  <si>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</si>
  <si>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</si>
  <si>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</si>
  <si>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</si>
  <si>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</si>
  <si>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</si>
  <si>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</si>
  <si>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</si>
  <si>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</si>
  <si>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</si>
  <si>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</si>
  <si>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</si>
  <si>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</si>
  <si>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</si>
  <si>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</si>
  <si>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</si>
  <si>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</si>
  <si>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</si>
  <si>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</si>
  <si>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</si>
  <si>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</si>
  <si>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</si>
  <si>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</si>
  <si>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</si>
  <si>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</si>
  <si>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</si>
  <si>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</si>
  <si>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</si>
  <si>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</si>
  <si>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</si>
  <si>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</si>
  <si>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</si>
  <si>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</si>
  <si>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</si>
  <si>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</si>
  <si>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</si>
  <si>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</si>
  <si>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</si>
  <si>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</si>
  <si>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</si>
  <si>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</si>
  <si>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</si>
  <si>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</si>
  <si>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</si>
  <si>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</si>
  <si>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</si>
  <si>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</si>
  <si>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</si>
  <si>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</si>
  <si>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</si>
  <si>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</si>
  <si>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</si>
  <si>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</si>
  <si>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</si>
  <si>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</si>
  <si>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</si>
  <si>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</si>
  <si>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</si>
  <si>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</si>
  <si>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</si>
  <si>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</si>
  <si>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</si>
  <si>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</si>
  <si>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</si>
  <si>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</si>
  <si>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</si>
  <si>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</si>
  <si>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</si>
  <si>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</si>
  <si>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</si>
  <si>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</si>
  <si>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</si>
  <si>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</si>
  <si>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</si>
  <si>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</si>
  <si>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</si>
  <si>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</si>
  <si>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</si>
  <si>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</si>
  <si>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</si>
  <si>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</si>
  <si>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</si>
  <si>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</si>
  <si>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</si>
  <si>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</si>
  <si>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</si>
  <si>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</si>
  <si>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</si>
  <si>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</si>
  <si>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</si>
  <si>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</si>
  <si>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</si>
  <si>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</si>
  <si>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</si>
  <si>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</si>
  <si>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</si>
  <si>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</si>
  <si>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</si>
  <si>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</si>
  <si>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</si>
  <si>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</si>
  <si>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</si>
  <si>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</si>
  <si>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</si>
  <si>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</si>
  <si>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</si>
  <si>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</si>
  <si>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</si>
  <si>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</si>
  <si>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</si>
  <si>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</si>
  <si>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</si>
  <si>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</si>
  <si>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</si>
  <si>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</si>
  <si>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</si>
  <si>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</si>
  <si>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</si>
  <si>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</si>
  <si>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</si>
  <si>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</si>
  <si>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</si>
  <si>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</si>
  <si>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</si>
  <si>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</si>
  <si>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</si>
  <si>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</si>
  <si>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</si>
  <si>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</si>
  <si>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</si>
  <si>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</si>
  <si>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</si>
  <si>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</si>
  <si>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</si>
  <si>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</si>
  <si>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</si>
  <si>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</si>
  <si>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</si>
  <si>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</si>
  <si>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</si>
  <si>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</si>
  <si>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</si>
  <si>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</si>
  <si>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</si>
  <si>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</si>
  <si>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</si>
  <si>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</si>
  <si>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</si>
  <si>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</si>
  <si>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</si>
  <si>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</si>
  <si>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</si>
  <si>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</si>
  <si>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</si>
  <si>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</si>
  <si>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</si>
  <si>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</si>
  <si>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</si>
  <si>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</si>
  <si>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</si>
  <si>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</si>
  <si>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</si>
  <si>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</si>
  <si>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</si>
  <si>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</si>
  <si>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</si>
  <si>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</si>
  <si>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</si>
  <si>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</si>
  <si>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</si>
  <si>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</si>
  <si>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</si>
  <si>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</si>
  <si>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</si>
  <si>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</si>
  <si>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</si>
  <si>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</si>
  <si>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</si>
  <si>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</si>
  <si>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</si>
  <si>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</si>
  <si>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</si>
  <si>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</si>
  <si>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</si>
  <si>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</si>
  <si>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</si>
  <si>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</si>
  <si>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</si>
  <si>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</si>
  <si>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</si>
  <si>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</si>
  <si>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</si>
  <si>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</si>
  <si>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</si>
  <si>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</si>
  <si>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</si>
  <si>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</si>
  <si>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</si>
  <si>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</si>
  <si>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</si>
  <si>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</si>
  <si>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</si>
  <si>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</si>
  <si>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</si>
  <si>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</si>
  <si>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</si>
  <si>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</si>
  <si>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</si>
  <si>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</si>
  <si>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</si>
  <si>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</si>
  <si>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</si>
  <si>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</si>
  <si>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</si>
  <si>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</si>
  <si>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</si>
  <si>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</si>
  <si>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</si>
  <si>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</si>
  <si>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</si>
  <si>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</si>
  <si>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</si>
  <si>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</si>
  <si>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</si>
  <si>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</si>
  <si>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</si>
  <si>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</si>
  <si>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</si>
  <si>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</si>
  <si>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</si>
  <si>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</si>
  <si>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</si>
  <si>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</si>
  <si>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</si>
  <si>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</si>
  <si>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</si>
  <si>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</si>
  <si>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</si>
  <si>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</si>
  <si>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</si>
  <si>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</si>
  <si>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</si>
  <si>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</si>
  <si>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</si>
  <si>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</si>
  <si>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</si>
  <si>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</si>
  <si>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</si>
  <si>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</si>
  <si>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</si>
  <si>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</si>
  <si>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</si>
  <si>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</si>
  <si>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</si>
  <si>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</si>
  <si>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</si>
  <si>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</si>
  <si>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</si>
  <si>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</si>
  <si>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</si>
  <si>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</si>
  <si>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</si>
  <si>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</si>
  <si>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</si>
  <si>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</si>
  <si>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</si>
  <si>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</si>
  <si>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</si>
  <si>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</si>
  <si>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</si>
  <si>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</si>
  <si>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</si>
  <si>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</si>
  <si>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</si>
  <si>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</si>
  <si>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</si>
  <si>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</si>
  <si>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</si>
  <si>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</si>
  <si>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</si>
  <si>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</si>
  <si>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</si>
  <si>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</si>
  <si>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</si>
  <si>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</si>
  <si>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</si>
  <si>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</si>
  <si>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</si>
  <si>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</si>
  <si>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</si>
  <si>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</si>
  <si>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</si>
  <si>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</si>
  <si>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</si>
  <si>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</si>
  <si>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</si>
  <si>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</si>
  <si>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</si>
  <si>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</si>
  <si>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</si>
  <si>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</si>
  <si>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</si>
  <si>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</si>
  <si>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</si>
  <si>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</si>
  <si>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</si>
  <si>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</si>
  <si>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</si>
  <si>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</si>
  <si>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</si>
  <si>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</si>
  <si>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</si>
  <si>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</si>
  <si>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</si>
  <si>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</si>
  <si>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</si>
  <si>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</si>
  <si>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</si>
  <si>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</si>
  <si>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</si>
  <si>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</si>
  <si>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</si>
  <si>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</si>
  <si>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</si>
  <si>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</si>
  <si>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</si>
  <si>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</si>
  <si>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</si>
  <si>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</si>
  <si>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</si>
  <si>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</si>
  <si>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</si>
  <si>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</si>
  <si>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</si>
  <si>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</si>
  <si>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</si>
  <si>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</si>
  <si>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</si>
  <si>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</si>
  <si>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</si>
  <si>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</si>
  <si>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</si>
  <si>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</si>
  <si>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</si>
  <si>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</si>
  <si>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</si>
  <si>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</si>
  <si>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</si>
  <si>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</si>
  <si>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</si>
  <si>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</si>
  <si>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</si>
  <si>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</si>
  <si>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</si>
  <si>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</si>
  <si>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</si>
  <si>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</si>
  <si>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</si>
  <si>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</si>
  <si>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</si>
  <si>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</si>
  <si>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</si>
  <si>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</si>
  <si>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</si>
  <si>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</si>
  <si>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</si>
  <si>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</si>
  <si>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</si>
  <si>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</si>
  <si>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</si>
  <si>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</si>
  <si>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</si>
  <si>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</si>
  <si>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</si>
  <si>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</si>
  <si>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</si>
  <si>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</si>
  <si>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</si>
  <si>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</si>
  <si>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</si>
  <si>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</si>
  <si>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</si>
  <si>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</si>
  <si>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</si>
  <si>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</si>
  <si>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</si>
  <si>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</si>
  <si>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</si>
  <si>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</si>
  <si>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</si>
  <si>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</si>
  <si>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</si>
  <si>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</si>
  <si>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</si>
  <si>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</si>
  <si>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</si>
  <si>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</si>
  <si>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</si>
  <si>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</si>
  <si>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</si>
  <si>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</si>
  <si>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</si>
  <si>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</si>
  <si>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</si>
  <si>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</si>
  <si>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</si>
  <si>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</si>
  <si>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</si>
  <si>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</si>
  <si>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</si>
  <si>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</si>
  <si>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</si>
  <si>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</si>
  <si>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</si>
  <si>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</si>
  <si>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</si>
  <si>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</si>
  <si>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</si>
  <si>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</si>
  <si>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</si>
  <si>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</si>
  <si>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</si>
  <si>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</si>
  <si>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</si>
  <si>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</si>
  <si>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</si>
  <si>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</si>
  <si>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</si>
  <si>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</si>
  <si>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</si>
  <si>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</si>
  <si>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</si>
  <si>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</si>
  <si>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</si>
  <si>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</si>
  <si>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</si>
  <si>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</si>
  <si>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</si>
  <si>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</si>
  <si>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</si>
  <si>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</si>
  <si>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</si>
  <si>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</si>
  <si>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</si>
  <si>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</si>
  <si>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</si>
  <si>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</si>
  <si>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</si>
  <si>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</si>
  <si>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</si>
  <si>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</si>
  <si>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</si>
  <si>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</si>
  <si>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</si>
  <si>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</si>
  <si>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</si>
  <si>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</si>
  <si>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</si>
  <si>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</si>
  <si>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</si>
  <si>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</si>
  <si>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</si>
  <si>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</si>
  <si>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</si>
  <si>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</si>
  <si>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</si>
  <si>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</si>
  <si>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</si>
  <si>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</si>
  <si>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</si>
  <si>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</si>
  <si>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</si>
  <si>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</si>
  <si>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</si>
  <si>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</si>
  <si>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</si>
  <si>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</si>
  <si>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</si>
  <si>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</si>
  <si>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</si>
  <si>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</si>
  <si>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</si>
  <si>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</si>
  <si>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</si>
  <si>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</si>
  <si>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</si>
  <si>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</si>
  <si>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</si>
  <si>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</si>
  <si>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</si>
  <si>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</si>
  <si>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</si>
  <si>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</si>
  <si>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</si>
  <si>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</si>
  <si>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</si>
  <si>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</si>
  <si>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</si>
  <si>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</si>
  <si>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</si>
  <si>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</si>
  <si>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</si>
  <si>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</si>
  <si>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</si>
  <si>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</si>
  <si>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</si>
  <si>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</si>
  <si>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</si>
  <si>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</si>
  <si>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</si>
  <si>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</si>
  <si>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</si>
  <si>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</si>
  <si>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</si>
  <si>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</si>
  <si>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</si>
  <si>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</si>
  <si>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</si>
  <si>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</si>
  <si>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</si>
  <si>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</si>
  <si>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</si>
  <si>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</si>
  <si>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</si>
  <si>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</si>
  <si>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</si>
  <si>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</si>
  <si>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</si>
  <si>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</si>
  <si>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</si>
  <si>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</si>
  <si>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</si>
  <si>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</si>
  <si>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</si>
  <si>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</si>
  <si>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</si>
  <si>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</si>
  <si>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</si>
  <si>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</si>
  <si>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</si>
  <si>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</si>
  <si>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</si>
  <si>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</si>
  <si>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</si>
  <si>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</si>
  <si>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</si>
  <si>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</si>
  <si>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</si>
  <si>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</si>
  <si>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</si>
  <si>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</si>
  <si>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</si>
  <si>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</si>
  <si>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</si>
  <si>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</si>
  <si>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</si>
  <si>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</si>
  <si>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</si>
  <si>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</si>
  <si>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</si>
  <si>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</si>
  <si>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</si>
  <si>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</si>
  <si>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</si>
  <si>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</si>
  <si>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</si>
  <si>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</si>
  <si>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</si>
  <si>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</si>
  <si>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</si>
  <si>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</si>
  <si>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</si>
  <si>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</si>
  <si>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</si>
  <si>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</si>
  <si>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</si>
  <si>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</si>
  <si>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</si>
  <si>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</si>
  <si>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</si>
  <si>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</si>
  <si>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</si>
  <si>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</si>
  <si>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</si>
  <si>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</si>
  <si>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</si>
  <si>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</si>
  <si>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</si>
  <si>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</si>
  <si>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</si>
  <si>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</si>
  <si>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</si>
  <si>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</si>
  <si>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</si>
  <si>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</si>
  <si>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</si>
  <si>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</si>
  <si>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</si>
  <si>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</si>
  <si>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</si>
  <si>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</si>
  <si>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</si>
  <si>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</si>
  <si>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</si>
  <si>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</si>
  <si>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</si>
  <si>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</si>
  <si>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</si>
  <si>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</si>
  <si>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</si>
  <si>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</si>
  <si>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</si>
  <si>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</si>
  <si>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</si>
  <si>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</si>
  <si>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</si>
  <si>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</si>
  <si>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</si>
  <si>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</si>
  <si>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</si>
  <si>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</si>
  <si>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</si>
  <si>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</si>
  <si>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</si>
  <si>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</si>
  <si>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</si>
  <si>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</si>
  <si>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</si>
  <si>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</si>
  <si>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</si>
  <si>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</si>
  <si>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</si>
  <si>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</si>
  <si>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</si>
  <si>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</si>
  <si>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</si>
  <si>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</si>
  <si>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</si>
  <si>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</si>
  <si>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</si>
  <si>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</si>
  <si>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</si>
  <si>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</si>
  <si>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</si>
  <si>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</si>
  <si>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</si>
  <si>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</si>
  <si>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</si>
  <si>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</si>
  <si>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</si>
  <si>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</si>
  <si>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</si>
  <si>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</si>
  <si>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</si>
  <si>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</si>
  <si>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</si>
  <si>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</si>
  <si>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</si>
  <si>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</si>
  <si>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</si>
  <si>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</si>
  <si>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</si>
  <si>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</si>
  <si>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</si>
  <si>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</si>
  <si>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</si>
  <si>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</si>
  <si>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</si>
  <si>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</si>
  <si>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</si>
  <si>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</si>
  <si>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</si>
  <si>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</si>
  <si>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</si>
  <si>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</si>
  <si>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</si>
  <si>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</si>
  <si>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</si>
  <si>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</si>
  <si>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</si>
  <si>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</si>
  <si>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</si>
  <si>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</si>
  <si>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</si>
  <si>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</si>
  <si>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</si>
  <si>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</si>
  <si>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</si>
  <si>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</si>
  <si>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</si>
  <si>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</si>
  <si>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</si>
  <si>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</si>
  <si>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</si>
  <si>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</si>
  <si>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</si>
  <si>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</si>
  <si>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</si>
  <si>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</si>
  <si>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</si>
  <si>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</si>
  <si>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</si>
  <si>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</si>
  <si>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</si>
  <si>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</si>
  <si>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</si>
  <si>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</si>
  <si>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</si>
  <si>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</si>
  <si>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</si>
  <si>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</si>
  <si>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</si>
  <si>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</si>
  <si>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</si>
  <si>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</si>
  <si>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</si>
  <si>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</si>
  <si>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</si>
  <si>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</si>
  <si>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</si>
  <si>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</si>
  <si>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</si>
  <si>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</si>
  <si>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</si>
  <si>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</si>
  <si>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</si>
  <si>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</si>
  <si>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</si>
  <si>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</si>
  <si>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</si>
  <si>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</si>
  <si>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</si>
  <si>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</si>
  <si>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</si>
  <si>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</si>
  <si>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</si>
  <si>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</si>
  <si>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</si>
  <si>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</si>
  <si>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</si>
  <si>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</si>
  <si>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</si>
  <si>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</si>
  <si>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</si>
  <si>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</si>
  <si>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</si>
  <si>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</si>
  <si>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</si>
  <si>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</si>
  <si>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</si>
  <si>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</si>
  <si>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</si>
  <si>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</si>
  <si>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</si>
  <si>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</si>
  <si>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</si>
  <si>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</si>
  <si>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</si>
  <si>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</si>
  <si>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</si>
  <si>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</si>
  <si>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</si>
  <si>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</si>
  <si>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</si>
  <si>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</si>
  <si>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</si>
  <si>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</si>
  <si>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</si>
  <si>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</si>
  <si>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</si>
  <si>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</si>
  <si>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</si>
  <si>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</si>
  <si>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</si>
  <si>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</si>
  <si>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</si>
  <si>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</si>
  <si>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</si>
  <si>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</si>
  <si>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</si>
  <si>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</si>
  <si>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</si>
  <si>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</si>
  <si>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</si>
  <si>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</si>
  <si>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</si>
  <si>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</si>
  <si>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</si>
  <si>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</si>
  <si>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</si>
  <si>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</si>
  <si>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</si>
  <si>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</si>
  <si>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</si>
  <si>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</si>
  <si>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</si>
  <si>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</si>
  <si>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</si>
  <si>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</si>
  <si>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</si>
  <si>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</si>
  <si>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</si>
  <si>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</si>
  <si>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</si>
  <si>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</si>
  <si>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</si>
  <si>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</si>
  <si>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</si>
  <si>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</si>
  <si>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</si>
  <si>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</si>
  <si>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</si>
  <si>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</si>
  <si>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</si>
  <si>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</si>
  <si>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</si>
  <si>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</si>
  <si>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</si>
  <si>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</si>
  <si>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</si>
  <si>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</si>
  <si>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</si>
  <si>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</si>
  <si>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</si>
  <si>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</si>
  <si>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</si>
  <si>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</si>
  <si>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</si>
  <si>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</si>
  <si>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</si>
  <si>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</si>
  <si>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</si>
  <si>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</si>
  <si>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</si>
  <si>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</si>
  <si>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</si>
  <si>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</si>
  <si>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</si>
  <si>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</si>
  <si>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</si>
  <si>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</si>
  <si>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</si>
  <si>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</si>
  <si>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</si>
  <si>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</si>
  <si>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</si>
  <si>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</si>
  <si>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</si>
  <si>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</si>
  <si>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</si>
  <si>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</si>
  <si>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</si>
  <si>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</si>
  <si>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</si>
  <si>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</si>
  <si>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</si>
  <si>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</si>
  <si>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</si>
  <si>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</si>
  <si>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</si>
  <si>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</si>
  <si>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</si>
  <si>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</si>
  <si>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</si>
  <si>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</si>
  <si>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</si>
  <si>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</si>
  <si>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</si>
  <si>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</si>
  <si>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</si>
  <si>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</si>
  <si>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</si>
  <si>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</si>
  <si>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</si>
  <si>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</si>
  <si>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</si>
  <si>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</si>
  <si>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</si>
  <si>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</si>
  <si>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</si>
  <si>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</si>
  <si>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</si>
  <si>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</si>
  <si>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</si>
  <si>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</si>
  <si>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</si>
  <si>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</si>
  <si>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</si>
  <si>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</si>
  <si>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</si>
  <si>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</si>
  <si>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</si>
  <si>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</si>
  <si>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</si>
  <si>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</si>
  <si>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</si>
  <si>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</si>
  <si>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</si>
  <si>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</si>
  <si>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</si>
  <si>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</si>
  <si>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</si>
  <si>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</si>
  <si>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</si>
  <si>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</si>
  <si>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</si>
  <si>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</si>
  <si>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</si>
  <si>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</si>
  <si>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</si>
  <si>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</si>
  <si>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</si>
  <si>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</si>
  <si>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</si>
  <si>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</si>
  <si>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</si>
  <si>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</si>
  <si>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</si>
  <si>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</si>
  <si>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</si>
  <si>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</si>
  <si>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</si>
  <si>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</si>
  <si>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</si>
  <si>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</si>
  <si>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</si>
  <si>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</si>
  <si>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</si>
  <si>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</si>
  <si>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</si>
  <si>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</si>
  <si>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</si>
  <si>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</si>
  <si>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</si>
  <si>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</si>
  <si>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</si>
  <si>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</si>
  <si>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</si>
  <si>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</si>
  <si>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</si>
  <si>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</si>
  <si>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</si>
  <si>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</si>
  <si>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</si>
  <si>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</si>
  <si>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</si>
  <si>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</si>
  <si>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</si>
  <si>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</si>
  <si>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</si>
  <si>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</si>
  <si>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</si>
  <si>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</si>
  <si>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</si>
  <si>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</si>
  <si>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</si>
  <si>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</si>
  <si>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</si>
  <si>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</si>
  <si>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</si>
  <si>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</si>
  <si>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</si>
  <si>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</si>
  <si>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</si>
  <si>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</si>
  <si>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</si>
  <si>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</si>
  <si>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</si>
  <si>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</si>
  <si>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</si>
  <si>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</si>
  <si>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</si>
  <si>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</si>
  <si>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</si>
  <si>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</si>
  <si>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</si>
  <si>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</si>
  <si>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</si>
  <si>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</si>
  <si>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</si>
  <si>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</si>
  <si>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</si>
  <si>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</si>
  <si>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</si>
  <si>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</si>
  <si>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</si>
  <si>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</si>
  <si>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</si>
  <si>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</si>
  <si>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</si>
  <si>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</si>
  <si>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</si>
  <si>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</si>
  <si>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</si>
  <si>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</si>
  <si>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</si>
  <si>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</si>
  <si>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</si>
  <si>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</si>
  <si>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</si>
  <si>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</si>
  <si>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</si>
  <si>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</si>
  <si>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</si>
  <si>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</si>
  <si>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</si>
  <si>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</si>
  <si>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</si>
  <si>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</si>
  <si>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</si>
  <si>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</si>
  <si>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</si>
  <si>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</si>
  <si>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</si>
  <si>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</si>
  <si>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</si>
  <si>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</si>
  <si>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</si>
  <si>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</si>
  <si>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</si>
  <si>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</si>
  <si>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</si>
  <si>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</si>
  <si>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</si>
  <si>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</si>
  <si>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</si>
  <si>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</si>
  <si>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</si>
  <si>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</si>
  <si>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</si>
  <si>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</si>
  <si>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</si>
  <si>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</si>
  <si>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</si>
  <si>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</si>
  <si>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</si>
  <si>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</si>
  <si>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</si>
  <si>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</si>
  <si>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</si>
  <si>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</si>
  <si>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</si>
  <si>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</si>
  <si>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</si>
  <si>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</si>
  <si>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</si>
  <si>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</si>
  <si>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</si>
  <si>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</si>
  <si>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</si>
  <si>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</si>
  <si>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</si>
  <si>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</si>
  <si>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</si>
  <si>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</si>
  <si>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</si>
  <si>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</si>
  <si>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</si>
  <si>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</si>
  <si>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</si>
  <si>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</si>
  <si>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</si>
  <si>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</si>
  <si>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</si>
  <si>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</si>
  <si>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</si>
  <si>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</si>
  <si>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</si>
  <si>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</si>
  <si>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</si>
  <si>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</si>
  <si>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</si>
  <si>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</si>
  <si>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</si>
  <si>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</si>
  <si>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</si>
  <si>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</si>
  <si>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</si>
  <si>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</si>
  <si>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</si>
  <si>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</si>
  <si>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</si>
  <si>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</si>
  <si>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</si>
  <si>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</si>
  <si>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</si>
  <si>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</si>
  <si>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</si>
  <si>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</si>
  <si>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</si>
  <si>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</si>
  <si>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</si>
  <si>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</si>
  <si>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</si>
  <si>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</si>
  <si>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</si>
  <si>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</si>
  <si>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</si>
  <si>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</si>
  <si>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</si>
  <si>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</si>
  <si>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</si>
  <si>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</si>
  <si>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</si>
  <si>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</si>
  <si>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</si>
  <si>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</si>
  <si>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</si>
  <si>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</si>
  <si>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</si>
  <si>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</si>
  <si>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</si>
  <si>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</si>
  <si>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</si>
  <si>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</si>
  <si>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</si>
  <si>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</si>
  <si>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</si>
  <si>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</si>
  <si>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</si>
  <si>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</si>
  <si>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</si>
  <si>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</si>
  <si>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</si>
  <si>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</si>
  <si>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</si>
  <si>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</si>
  <si>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</si>
  <si>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</si>
  <si>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</si>
  <si>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</si>
  <si>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</si>
  <si>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</si>
  <si>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</si>
  <si>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</si>
  <si>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</si>
  <si>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</si>
  <si>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</si>
  <si>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</si>
  <si>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</si>
  <si>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</si>
  <si>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</si>
  <si>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</si>
  <si>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</si>
  <si>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</si>
  <si>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</si>
  <si>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</si>
  <si>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</si>
  <si>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</si>
  <si>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</si>
  <si>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</si>
  <si>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</si>
  <si>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</si>
  <si>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</si>
  <si>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</si>
  <si>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</si>
  <si>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</si>
  <si>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</si>
  <si>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</si>
  <si>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</si>
  <si>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</si>
  <si>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</si>
  <si>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</si>
  <si>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</si>
  <si>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</si>
  <si>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</si>
  <si>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</si>
  <si>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</si>
  <si>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</si>
  <si>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</si>
  <si>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</si>
  <si>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</si>
  <si>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</si>
  <si>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</si>
  <si>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</si>
  <si>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</si>
  <si>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</si>
  <si>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</si>
  <si>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</si>
  <si>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</si>
  <si>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</si>
  <si>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</si>
  <si>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</si>
  <si>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</si>
  <si>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</si>
  <si>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</si>
  <si>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</si>
  <si>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</si>
  <si>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</si>
  <si>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</si>
  <si>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</si>
  <si>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</si>
  <si>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</si>
  <si>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</si>
  <si>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</si>
  <si>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</si>
  <si>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</si>
  <si>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</si>
  <si>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</si>
  <si>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</si>
  <si>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</si>
  <si>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</si>
  <si>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</si>
  <si>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</si>
  <si>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</si>
  <si>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</si>
  <si>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</si>
  <si>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</si>
  <si>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</si>
  <si>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</si>
  <si>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</si>
  <si>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</si>
  <si>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</si>
  <si>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</si>
  <si>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</si>
  <si>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</si>
  <si>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</si>
  <si>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</si>
  <si>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</si>
  <si>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</si>
  <si>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</si>
  <si>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</si>
  <si>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</si>
  <si>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</si>
  <si>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</si>
  <si>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</si>
  <si>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</si>
  <si>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</si>
  <si>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</si>
  <si>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</si>
  <si>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</si>
  <si>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</si>
  <si>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</si>
  <si>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</si>
  <si>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</si>
  <si>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</si>
  <si>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</si>
  <si>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</si>
  <si>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</si>
  <si>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</si>
  <si>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</si>
  <si>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</si>
  <si>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</si>
  <si>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</si>
  <si>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</si>
  <si>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</si>
  <si>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</si>
  <si>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</si>
  <si>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</si>
  <si>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</si>
  <si>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</si>
  <si>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</si>
  <si>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</si>
  <si>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</si>
  <si>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</si>
  <si>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</si>
  <si>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</si>
  <si>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</si>
  <si>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</si>
  <si>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</si>
  <si>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</si>
  <si>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</si>
  <si>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</si>
  <si>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</si>
  <si>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</si>
  <si>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</si>
  <si>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</si>
  <si>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</si>
  <si>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</si>
  <si>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</si>
  <si>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</si>
  <si>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</si>
  <si>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</si>
  <si>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</si>
  <si>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</si>
  <si>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</si>
  <si>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</si>
  <si>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</si>
  <si>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</si>
  <si>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</si>
  <si>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</si>
  <si>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</si>
  <si>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</si>
  <si>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</si>
  <si>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</si>
  <si>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</si>
  <si>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</si>
  <si>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</si>
  <si>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</si>
  <si>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</si>
  <si>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</si>
  <si>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</si>
  <si>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</si>
  <si>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</si>
  <si>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</si>
  <si>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</si>
  <si>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</si>
  <si>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</si>
  <si>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</si>
  <si>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</si>
  <si>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</si>
  <si>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</si>
  <si>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</si>
  <si>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</si>
  <si>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</si>
  <si>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</si>
  <si>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</si>
  <si>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</si>
  <si>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</si>
  <si>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</si>
  <si>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</si>
  <si>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</si>
  <si>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</si>
  <si>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</si>
  <si>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</si>
  <si>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</si>
  <si>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</si>
  <si>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</si>
  <si>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</si>
  <si>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</si>
  <si>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</si>
  <si>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</si>
  <si>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</si>
  <si>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</si>
  <si>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</si>
  <si>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</si>
  <si>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</si>
  <si>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</si>
  <si>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</si>
  <si>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</si>
  <si>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</si>
  <si>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</si>
  <si>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</si>
  <si>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</si>
  <si>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</si>
  <si>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</si>
  <si>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</si>
  <si>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</si>
  <si>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</si>
  <si>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</si>
  <si>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</si>
  <si>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</si>
  <si>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</si>
  <si>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</si>
  <si>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</si>
  <si>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</si>
  <si>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</si>
  <si>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</si>
  <si>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</si>
  <si>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</si>
  <si>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</si>
  <si>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</si>
  <si>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</si>
  <si>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</si>
  <si>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</si>
  <si>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</si>
  <si>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</si>
  <si>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</si>
  <si>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</si>
  <si>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</si>
  <si>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</si>
  <si>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</si>
  <si>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</si>
  <si>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</si>
  <si>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</si>
  <si>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</si>
  <si>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</si>
  <si>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</si>
  <si>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</si>
  <si>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</si>
  <si>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</si>
  <si>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</si>
  <si>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</si>
  <si>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</si>
  <si>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</si>
  <si>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</si>
  <si>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</si>
  <si>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</si>
  <si>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</si>
  <si>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</si>
  <si>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</si>
  <si>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</si>
  <si>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</si>
  <si>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</si>
  <si>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</si>
  <si>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</si>
  <si>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</si>
  <si>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</si>
  <si>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</si>
  <si>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</si>
  <si>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</si>
  <si>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</si>
  <si>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</si>
  <si>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</si>
  <si>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</si>
  <si>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</si>
  <si>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</si>
  <si>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</si>
  <si>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</si>
  <si>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</si>
  <si>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</si>
  <si>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</si>
  <si>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</si>
  <si>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</si>
  <si>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</si>
  <si>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</si>
  <si>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</si>
  <si>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</si>
  <si>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</si>
  <si>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</si>
  <si>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</si>
  <si>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</si>
  <si>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</si>
  <si>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</si>
  <si>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</si>
  <si>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</si>
  <si>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</si>
  <si>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</si>
  <si>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</si>
  <si>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</si>
  <si>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</si>
  <si>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</si>
  <si>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</si>
  <si>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</si>
  <si>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</si>
  <si>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</si>
  <si>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</si>
  <si>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</si>
  <si>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</si>
  <si>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</si>
  <si>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</si>
  <si>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</si>
  <si>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</si>
  <si>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</si>
  <si>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</si>
  <si>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</si>
  <si>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</si>
  <si>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</si>
  <si>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</si>
  <si>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</si>
  <si>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</si>
  <si>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</si>
  <si>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</si>
  <si>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</si>
  <si>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</si>
  <si>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</si>
  <si>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</si>
  <si>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</si>
  <si>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</si>
  <si>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</si>
  <si>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</si>
  <si>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</si>
  <si>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</si>
  <si>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</si>
  <si>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</si>
  <si>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</si>
  <si>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</si>
  <si>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</si>
  <si>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</si>
  <si>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</si>
  <si>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</si>
  <si>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</si>
  <si>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</si>
  <si>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</si>
  <si>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</si>
  <si>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</si>
  <si>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</si>
  <si>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</si>
  <si>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</si>
  <si>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</si>
  <si>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</si>
  <si>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</si>
  <si>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</si>
  <si>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</si>
  <si>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</si>
  <si>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</si>
  <si>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</si>
  <si>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</si>
  <si>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</si>
  <si>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</si>
  <si>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</si>
  <si>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</si>
  <si>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</si>
  <si>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</si>
  <si>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</si>
  <si>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</si>
  <si>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</si>
  <si>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</si>
  <si>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</si>
  <si>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</si>
  <si>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</si>
  <si>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</si>
  <si>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</si>
  <si>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</si>
  <si>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</si>
  <si>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</si>
  <si>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</si>
  <si>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</si>
  <si>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</si>
  <si>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</si>
  <si>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</si>
  <si>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</si>
  <si>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</si>
  <si>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</si>
  <si>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</si>
  <si>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</si>
  <si>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</si>
  <si>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</si>
  <si>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</si>
  <si>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</si>
  <si>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</si>
  <si>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</si>
  <si>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</si>
  <si>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</si>
  <si>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</si>
  <si>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</si>
  <si>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</si>
  <si>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</si>
  <si>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</si>
  <si>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</si>
  <si>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</si>
  <si>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</si>
  <si>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</si>
  <si>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</si>
  <si>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</si>
  <si>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</si>
  <si>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</si>
  <si>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</si>
  <si>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</si>
  <si>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</si>
  <si>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</si>
  <si>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</si>
  <si>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</si>
  <si>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</si>
  <si>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</si>
  <si>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</si>
  <si>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</si>
  <si>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</si>
  <si>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</si>
  <si>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</si>
  <si>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</si>
  <si>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</si>
  <si>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</si>
  <si>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</si>
  <si>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</si>
  <si>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</si>
  <si>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</si>
  <si>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</si>
  <si>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</si>
  <si>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</si>
  <si>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</si>
  <si>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</si>
  <si>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</si>
  <si>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</si>
  <si>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</si>
  <si>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</si>
  <si>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</si>
  <si>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</si>
  <si>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</si>
  <si>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</si>
  <si>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</si>
  <si>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</si>
  <si>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</si>
  <si>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</si>
  <si>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</si>
  <si>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</si>
  <si>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</si>
  <si>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</si>
  <si>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</si>
  <si>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</si>
  <si>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</si>
  <si>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</si>
  <si>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</si>
  <si>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</si>
  <si>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</si>
  <si>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</si>
  <si>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</si>
  <si>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</si>
  <si>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</si>
  <si>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</si>
  <si>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</si>
  <si>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</si>
  <si>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</si>
  <si>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</si>
  <si>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</si>
  <si>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</si>
  <si>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</si>
  <si>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</si>
  <si>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</si>
  <si>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</si>
  <si>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</si>
  <si>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</si>
  <si>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</si>
  <si>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</si>
  <si>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</si>
  <si>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</si>
  <si>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</si>
  <si>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</si>
  <si>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</si>
  <si>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</si>
  <si>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</si>
  <si>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</si>
  <si>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</si>
  <si>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</si>
  <si>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</si>
  <si>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</si>
  <si>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</si>
  <si>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</si>
  <si>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</si>
  <si>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</si>
  <si>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</si>
  <si>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</si>
  <si>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</si>
  <si>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</si>
  <si>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</si>
  <si>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</si>
  <si>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</si>
  <si>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</si>
  <si>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</si>
  <si>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</si>
  <si>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</si>
  <si>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</si>
  <si>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</si>
  <si>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</si>
  <si>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</si>
  <si>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</si>
  <si>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</si>
  <si>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</si>
  <si>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</si>
  <si>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</si>
  <si>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</si>
  <si>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</si>
  <si>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</si>
  <si>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</si>
  <si>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</si>
  <si>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</si>
  <si>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</si>
  <si>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</si>
  <si>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</si>
  <si>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</si>
  <si>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</si>
  <si>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</si>
  <si>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</si>
  <si>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</si>
  <si>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</si>
  <si>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</si>
  <si>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</si>
  <si>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</si>
  <si>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</si>
  <si>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</si>
  <si>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</si>
  <si>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</si>
  <si>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</si>
  <si>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</si>
  <si>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</si>
  <si>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</si>
  <si>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</si>
  <si>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</si>
  <si>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</si>
  <si>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</si>
  <si>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</si>
  <si>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</si>
  <si>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</si>
  <si>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</si>
  <si>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</si>
  <si>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</si>
  <si>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</si>
  <si>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</si>
  <si>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</si>
  <si>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</si>
  <si>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</si>
  <si>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</si>
  <si>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</si>
  <si>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</si>
  <si>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</si>
  <si>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</si>
  <si>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</si>
  <si>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</si>
  <si>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</si>
  <si>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</si>
  <si>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</si>
  <si>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</si>
  <si>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</si>
  <si>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</si>
  <si>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</si>
  <si>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</si>
  <si>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</si>
  <si>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</si>
  <si>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</si>
  <si>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</si>
  <si>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</si>
  <si>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</si>
  <si>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</si>
  <si>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</si>
  <si>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</si>
  <si>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</si>
  <si>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</si>
  <si>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</si>
  <si>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</si>
  <si>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</si>
  <si>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</si>
  <si>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</si>
  <si>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</si>
  <si>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</si>
  <si>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</si>
  <si>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</si>
  <si>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</si>
  <si>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</si>
  <si>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</si>
  <si>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</si>
  <si>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</si>
  <si>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</si>
  <si>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</si>
  <si>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</si>
  <si>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</si>
  <si>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</si>
  <si>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</si>
  <si>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</si>
  <si>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</si>
  <si>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</si>
  <si>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</si>
  <si>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</si>
  <si>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</si>
  <si>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</si>
  <si>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</si>
  <si>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</si>
  <si>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</si>
  <si>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</si>
  <si>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</si>
  <si>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</si>
  <si>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</si>
  <si>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</si>
  <si>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</si>
  <si>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</si>
  <si>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</si>
  <si>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</si>
  <si>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</si>
  <si>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</si>
  <si>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</si>
  <si>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</si>
  <si>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</si>
  <si>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</si>
  <si>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</si>
  <si>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</si>
  <si>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</si>
  <si>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</si>
  <si>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</si>
  <si>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</si>
  <si>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</si>
  <si>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</si>
  <si>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</si>
  <si>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</si>
  <si>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</si>
  <si>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</si>
  <si>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</si>
  <si>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</si>
  <si>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</si>
  <si>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</si>
  <si>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</si>
  <si>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</si>
  <si>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</si>
  <si>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</si>
  <si>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</si>
  <si>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</si>
  <si>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</si>
  <si>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</si>
  <si>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</si>
  <si>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</si>
  <si>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</si>
  <si>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</si>
  <si>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</si>
  <si>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</si>
  <si>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</si>
  <si>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</si>
  <si>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</si>
  <si>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</si>
  <si>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</si>
  <si>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</si>
  <si>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</si>
  <si>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</si>
  <si>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</si>
  <si>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</si>
  <si>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</si>
  <si>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</si>
  <si>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</si>
  <si>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</si>
  <si>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</si>
  <si>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</si>
  <si>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</si>
  <si>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</si>
  <si>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</si>
  <si>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</si>
  <si>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</si>
  <si>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</si>
  <si>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</si>
  <si>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</si>
  <si>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</si>
  <si>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</si>
  <si>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</si>
  <si>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</si>
  <si>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</si>
  <si>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</si>
  <si>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</si>
  <si>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</si>
  <si>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</si>
  <si>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</si>
  <si>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</si>
  <si>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</si>
  <si>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</si>
  <si>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</si>
  <si>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</si>
  <si>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</si>
  <si>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</si>
  <si>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</si>
  <si>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</si>
  <si>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</si>
  <si>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</si>
  <si>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</si>
  <si>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</si>
  <si>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</si>
  <si>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</si>
  <si>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</si>
  <si>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</si>
  <si>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</si>
  <si>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</si>
  <si>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</si>
  <si>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</si>
  <si>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</si>
  <si>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</si>
  <si>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</si>
  <si>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</si>
  <si>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</si>
  <si>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</si>
  <si>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</si>
  <si>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</si>
  <si>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</si>
  <si>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</si>
  <si>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</si>
  <si>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</si>
  <si>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</si>
  <si>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</si>
  <si>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</si>
  <si>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</si>
  <si>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</si>
  <si>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</si>
  <si>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</si>
  <si>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</si>
  <si>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</si>
  <si>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</si>
  <si>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</si>
  <si>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</si>
  <si>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</si>
  <si>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</si>
  <si>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</si>
  <si>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</si>
  <si>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</si>
  <si>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</si>
  <si>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</si>
  <si>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</si>
  <si>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</si>
  <si>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</si>
  <si>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</si>
  <si>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</si>
  <si>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</si>
  <si>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</si>
  <si>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</si>
  <si>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</si>
  <si>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</si>
  <si>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</si>
  <si>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</si>
  <si>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</si>
  <si>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</si>
  <si>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</si>
  <si>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</si>
  <si>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</si>
  <si>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</si>
  <si>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</si>
  <si>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</si>
  <si>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</si>
  <si>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</si>
  <si>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</si>
  <si>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</si>
  <si>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</si>
  <si>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</si>
  <si>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</si>
  <si>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</si>
  <si>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</si>
  <si>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</si>
  <si>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</si>
  <si>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</si>
  <si>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</si>
  <si>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</si>
  <si>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</si>
  <si>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</si>
  <si>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</si>
  <si>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</si>
  <si>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</si>
  <si>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</si>
  <si>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</si>
  <si>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</si>
  <si>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</si>
  <si>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</si>
  <si>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</si>
  <si>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</si>
  <si>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</si>
  <si>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</si>
  <si>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</si>
  <si>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</si>
  <si>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</si>
  <si>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</si>
  <si>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</si>
  <si>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</si>
  <si>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</si>
  <si>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</si>
  <si>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</si>
  <si>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</si>
  <si>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</si>
  <si>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</si>
  <si>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</si>
  <si>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</si>
  <si>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</si>
  <si>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</si>
  <si>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</si>
  <si>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</si>
  <si>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</si>
  <si>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</si>
  <si>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</si>
  <si>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</si>
  <si>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</si>
  <si>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</si>
  <si>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</si>
  <si>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</si>
  <si>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</si>
  <si>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</si>
  <si>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</si>
  <si>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</si>
  <si>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</si>
  <si>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</si>
  <si>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</si>
  <si>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</si>
  <si>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</si>
  <si>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</si>
  <si>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</si>
  <si>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</si>
  <si>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</si>
  <si>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</si>
  <si>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</si>
  <si>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</si>
  <si>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</si>
  <si>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</si>
  <si>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</si>
  <si>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</si>
  <si>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</si>
  <si>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</si>
  <si>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</si>
  <si>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</si>
  <si>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</si>
  <si>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</si>
  <si>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</si>
  <si>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</si>
  <si>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</si>
  <si>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</si>
  <si>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</si>
  <si>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</si>
  <si>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</si>
  <si>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</si>
  <si>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</si>
  <si>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</si>
  <si>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</si>
  <si>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</si>
  <si>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</si>
  <si>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</si>
  <si>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</si>
  <si>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</si>
  <si>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</si>
  <si>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</si>
  <si>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</si>
  <si>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</si>
  <si>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</si>
  <si>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</si>
  <si>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</si>
  <si>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</si>
  <si>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</si>
  <si>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</si>
  <si>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</si>
  <si>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</si>
  <si>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</si>
  <si>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</si>
  <si>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</si>
  <si>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</si>
  <si>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</si>
  <si>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</si>
  <si>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</si>
  <si>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</si>
  <si>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</si>
  <si>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</si>
  <si>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</si>
  <si>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</si>
  <si>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</si>
  <si>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</si>
  <si>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</si>
  <si>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</si>
  <si>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</si>
  <si>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</si>
  <si>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</si>
  <si>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</si>
  <si>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</si>
  <si>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</si>
  <si>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</si>
  <si>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</si>
  <si>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</si>
  <si>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</si>
  <si>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</si>
  <si>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</si>
  <si>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</si>
  <si>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</si>
  <si>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</si>
  <si>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</si>
  <si>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</si>
  <si>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</si>
  <si>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</si>
  <si>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</si>
  <si>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</si>
  <si>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</si>
  <si>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</si>
  <si>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</si>
  <si>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</si>
  <si>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</si>
  <si>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</si>
  <si>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</si>
  <si>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</si>
  <si>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</si>
  <si>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</si>
  <si>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</si>
  <si>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</si>
  <si>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</si>
  <si>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</si>
  <si>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</si>
  <si>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</si>
  <si>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</si>
  <si>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</si>
  <si>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</si>
  <si>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</si>
  <si>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</si>
  <si>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</si>
  <si>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</si>
  <si>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</si>
  <si>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</si>
  <si>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</si>
  <si>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</si>
  <si>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</si>
  <si>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</si>
  <si>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</si>
  <si>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</si>
  <si>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</si>
  <si>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</si>
  <si>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</si>
  <si>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</si>
  <si>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</si>
  <si>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</si>
  <si>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</si>
  <si>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</si>
  <si>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</si>
  <si>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</si>
  <si>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</si>
  <si>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</si>
  <si>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</si>
  <si>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</si>
  <si>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</si>
  <si>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</si>
  <si>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</si>
  <si>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</si>
  <si>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</si>
  <si>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</si>
  <si>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</si>
  <si>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</si>
  <si>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</si>
  <si>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</si>
  <si>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</si>
  <si>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</si>
  <si>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</si>
  <si>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</si>
  <si>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</si>
  <si>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</si>
  <si>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</si>
  <si>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</si>
  <si>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</si>
  <si>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</si>
  <si>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</si>
  <si>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</si>
  <si>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</si>
  <si>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</si>
  <si>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</si>
  <si>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</si>
  <si>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</si>
  <si>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</si>
  <si>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</si>
  <si>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</si>
  <si>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</si>
  <si>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</si>
  <si>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</si>
  <si>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</si>
  <si>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</si>
  <si>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</si>
  <si>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</si>
  <si>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</si>
  <si>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</si>
  <si>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</si>
  <si>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</si>
  <si>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</si>
  <si>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</si>
  <si>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</si>
  <si>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</si>
  <si>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</si>
  <si>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</si>
  <si>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</si>
  <si>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</si>
  <si>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</si>
  <si>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</si>
  <si>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</si>
  <si>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</si>
  <si>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</si>
  <si>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</si>
  <si>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</si>
  <si>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</si>
  <si>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</si>
  <si>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</si>
  <si>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</si>
  <si>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</si>
  <si>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</si>
  <si>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</si>
  <si>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</si>
  <si>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</si>
  <si>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</si>
  <si>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</si>
  <si>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</si>
  <si>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</si>
  <si>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</si>
  <si>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</si>
  <si>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</si>
  <si>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</si>
  <si>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</si>
  <si>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</si>
  <si>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</si>
  <si>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</si>
  <si>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</si>
  <si>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</si>
  <si>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</si>
  <si>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</si>
  <si>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</si>
  <si>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</si>
  <si>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</si>
  <si>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</si>
  <si>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</si>
  <si>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</si>
  <si>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</si>
  <si>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</si>
  <si>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</si>
  <si>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</si>
  <si>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</si>
  <si>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</si>
  <si>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</si>
  <si>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</si>
  <si>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</si>
  <si>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</si>
  <si>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</si>
  <si>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</si>
  <si>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</si>
  <si>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</si>
  <si>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</si>
  <si>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</si>
  <si>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</si>
  <si>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</si>
  <si>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</si>
  <si>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</si>
  <si>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</si>
  <si>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</si>
  <si>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</si>
  <si>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</si>
  <si>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</si>
  <si>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</si>
  <si>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</si>
  <si>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</si>
  <si>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</si>
  <si>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</si>
  <si>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</si>
  <si>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</si>
  <si>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</si>
  <si>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</si>
  <si>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</si>
  <si>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</si>
  <si>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</si>
  <si>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</si>
  <si>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</si>
  <si>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</si>
  <si>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</si>
  <si>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</si>
  <si>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</si>
  <si>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</si>
  <si>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</si>
  <si>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</si>
  <si>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</si>
  <si>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</si>
  <si>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</si>
  <si>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</si>
  <si>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</si>
  <si>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</si>
  <si>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</si>
  <si>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</si>
  <si>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</si>
  <si>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</si>
  <si>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</si>
  <si>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</si>
  <si>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</si>
  <si>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</si>
  <si>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</si>
  <si>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</si>
  <si>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</si>
  <si>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</si>
  <si>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</si>
  <si>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</si>
  <si>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</si>
  <si>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</si>
  <si>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</si>
  <si>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</si>
  <si>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</si>
  <si>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</si>
  <si>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</si>
  <si>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</si>
  <si>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</si>
  <si>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</si>
  <si>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</si>
  <si>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</si>
  <si>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</si>
  <si>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</si>
  <si>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</si>
  <si>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</si>
  <si>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</si>
  <si>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</si>
  <si>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</si>
  <si>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</si>
  <si>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</si>
  <si>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</si>
  <si>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</si>
  <si>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</si>
  <si>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</si>
  <si>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</si>
  <si>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</si>
  <si>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</si>
  <si>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</si>
  <si>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</si>
  <si>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</si>
  <si>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</si>
  <si>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</si>
  <si>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</si>
  <si>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</si>
  <si>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</si>
  <si>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</si>
  <si>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</si>
  <si>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</si>
  <si>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</si>
  <si>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</si>
  <si>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</si>
  <si>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</si>
  <si>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</si>
  <si>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</si>
  <si>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</si>
  <si>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</si>
  <si>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</si>
  <si>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</si>
  <si>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</si>
  <si>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</si>
  <si>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</si>
  <si>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</si>
  <si>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</si>
  <si>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</si>
  <si>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</si>
  <si>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</si>
  <si>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</si>
  <si>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</si>
  <si>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</si>
  <si>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</si>
  <si>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</si>
  <si>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</si>
  <si>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</si>
  <si>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</si>
  <si>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</si>
  <si>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</si>
  <si>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</si>
  <si>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</si>
  <si>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</si>
  <si>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</si>
  <si>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</si>
  <si>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</si>
  <si>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</si>
  <si>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</si>
  <si>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</si>
  <si>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</si>
  <si>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</si>
  <si>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</si>
  <si>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</si>
  <si>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</si>
  <si>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</si>
  <si>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</si>
  <si>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</si>
  <si>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</si>
  <si>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</si>
  <si>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</si>
  <si>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</si>
  <si>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</si>
  <si>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</si>
  <si>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</si>
  <si>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</si>
  <si>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</si>
  <si>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</si>
  <si>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</si>
  <si>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</si>
  <si>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</si>
  <si>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</si>
  <si>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</si>
  <si>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</si>
  <si>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</si>
  <si>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</si>
  <si>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</si>
  <si>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</si>
  <si>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</si>
  <si>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</si>
  <si>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</si>
  <si>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</si>
  <si>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</si>
  <si>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</si>
  <si>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</si>
  <si>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</si>
  <si>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</si>
  <si>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</si>
  <si>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</si>
  <si>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</si>
  <si>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</si>
  <si>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</si>
  <si>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</si>
  <si>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</si>
  <si>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</si>
  <si>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</si>
  <si>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</si>
  <si>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</si>
  <si>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</si>
  <si>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</si>
  <si>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</si>
  <si>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</si>
  <si>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</si>
  <si>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</si>
  <si>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</si>
  <si>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</si>
  <si>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</si>
  <si>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</si>
  <si>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</si>
  <si>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</si>
  <si>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</si>
  <si>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</si>
  <si>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</si>
  <si>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</si>
  <si>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</si>
  <si>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</si>
  <si>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</si>
  <si>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</si>
  <si>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</si>
  <si>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</si>
  <si>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</si>
  <si>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</si>
  <si>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</si>
  <si>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</si>
  <si>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</si>
  <si>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</si>
  <si>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</si>
  <si>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</si>
  <si>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</si>
  <si>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</si>
  <si>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</si>
  <si>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</si>
  <si>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</si>
  <si>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</si>
  <si>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</si>
  <si>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</si>
  <si>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</si>
  <si>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</si>
  <si>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</si>
  <si>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</si>
  <si>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</si>
  <si>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</si>
  <si>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</si>
  <si>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</si>
  <si>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</si>
  <si>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</si>
  <si>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</si>
  <si>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</si>
  <si>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</si>
  <si>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</si>
  <si>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</si>
  <si>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</si>
  <si>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</si>
  <si>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</si>
  <si>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</si>
  <si>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</si>
  <si>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</si>
  <si>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</si>
  <si>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</si>
  <si>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</si>
  <si>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</si>
  <si>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</si>
  <si>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</si>
  <si>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</si>
  <si>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</si>
  <si>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</si>
  <si>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</si>
  <si>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</si>
  <si>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</si>
  <si>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</si>
  <si>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</si>
  <si>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</si>
  <si>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</si>
  <si>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</si>
  <si>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</si>
  <si>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</si>
  <si>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</si>
  <si>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</si>
  <si>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</si>
  <si>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</si>
  <si>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</si>
  <si>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</si>
  <si>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</si>
  <si>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</si>
  <si>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</si>
  <si>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</si>
  <si>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</si>
  <si>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</si>
  <si>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</si>
  <si>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</si>
  <si>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</si>
  <si>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</si>
  <si>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</si>
  <si>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</si>
  <si>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</si>
  <si>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</si>
  <si>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</si>
  <si>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</si>
  <si>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</si>
  <si>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</si>
  <si>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</si>
  <si>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</si>
  <si>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</si>
  <si>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</si>
  <si>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</si>
  <si>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</si>
  <si>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</si>
  <si>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</si>
  <si>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</si>
  <si>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</si>
  <si>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</si>
  <si>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</si>
  <si>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</si>
  <si>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</si>
  <si>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</si>
  <si>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</si>
  <si>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</si>
  <si>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</si>
  <si>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</si>
  <si>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</si>
  <si>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</si>
  <si>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</si>
  <si>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</si>
  <si>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</si>
  <si>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</si>
  <si>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</si>
  <si>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</si>
  <si>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</si>
  <si>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</si>
  <si>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</si>
  <si>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</si>
  <si>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</si>
  <si>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</si>
  <si>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</si>
  <si>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</si>
  <si>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</si>
  <si>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</si>
  <si>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</si>
  <si>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</si>
  <si>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</si>
  <si>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</si>
  <si>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</si>
  <si>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</si>
  <si>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</si>
  <si>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</si>
  <si>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</si>
  <si>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</si>
  <si>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</si>
  <si>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</si>
  <si>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</si>
  <si>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</si>
  <si>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</si>
  <si>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</si>
  <si>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</si>
  <si>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</si>
  <si>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</si>
  <si>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</si>
  <si>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</si>
  <si>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</si>
  <si>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</si>
  <si>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</si>
  <si>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</si>
  <si>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</si>
  <si>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</si>
  <si>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</si>
  <si>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</si>
  <si>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</si>
  <si>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</si>
  <si>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</si>
  <si>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</si>
  <si>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</si>
  <si>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</si>
  <si>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</si>
  <si>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</si>
  <si>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</si>
  <si>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</si>
  <si>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</si>
  <si>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</si>
  <si>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</si>
  <si>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</si>
  <si>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</si>
  <si>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</si>
  <si>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</si>
  <si>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</si>
  <si>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</si>
  <si>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</si>
  <si>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</si>
  <si>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</si>
  <si>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</si>
  <si>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</si>
  <si>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</si>
  <si>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</si>
  <si>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</si>
  <si>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</si>
  <si>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</si>
  <si>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</si>
  <si>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</si>
  <si>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</si>
  <si>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</si>
  <si>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</si>
  <si>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</si>
  <si>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</si>
  <si>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</si>
  <si>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</si>
  <si>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</si>
  <si>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</si>
  <si>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</si>
  <si>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</si>
  <si>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</si>
  <si>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</si>
  <si>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</si>
  <si>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</si>
  <si>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</si>
  <si>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</si>
  <si>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</si>
  <si>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</si>
  <si>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</si>
  <si>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</si>
  <si>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</si>
  <si>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</si>
  <si>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</si>
  <si>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</si>
  <si>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</si>
  <si>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</si>
  <si>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</si>
  <si>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</si>
  <si>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</si>
  <si>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</si>
  <si>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</si>
  <si>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</si>
  <si>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</si>
  <si>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</si>
  <si>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</si>
  <si>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</si>
  <si>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</si>
  <si>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</si>
  <si>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</si>
  <si>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</si>
  <si>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</si>
  <si>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</si>
  <si>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</si>
  <si>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</si>
  <si>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</si>
  <si>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</si>
  <si>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</si>
  <si>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</si>
  <si>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</si>
  <si>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</si>
  <si>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</si>
  <si>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</si>
  <si>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</si>
  <si>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</si>
  <si>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</si>
  <si>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</si>
  <si>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</si>
  <si>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</si>
  <si>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</si>
  <si>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</si>
  <si>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</si>
  <si>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</si>
  <si>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</si>
  <si>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</si>
  <si>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</si>
  <si>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</si>
  <si>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</si>
  <si>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</si>
  <si>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</si>
  <si>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</si>
  <si>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</si>
  <si>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</si>
  <si>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</si>
  <si>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</si>
  <si>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</si>
  <si>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</si>
  <si>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</si>
  <si>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</si>
  <si>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</si>
  <si>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</si>
  <si>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</si>
  <si>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</si>
  <si>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</si>
  <si>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</si>
  <si>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</si>
  <si>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</si>
  <si>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</si>
  <si>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</si>
  <si>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</si>
  <si>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</si>
  <si>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</si>
  <si>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</si>
  <si>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</si>
  <si>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</si>
  <si>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</si>
  <si>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</si>
  <si>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</si>
  <si>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</si>
  <si>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</si>
  <si>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</si>
  <si>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</si>
  <si>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</si>
  <si>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</si>
  <si>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</si>
  <si>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</si>
  <si>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</si>
  <si>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</si>
  <si>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</si>
  <si>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</si>
  <si>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</si>
  <si>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</si>
  <si>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</si>
  <si>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</si>
  <si>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</si>
  <si>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</si>
  <si>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</si>
  <si>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</si>
  <si>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</si>
  <si>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</si>
  <si>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</si>
  <si>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</si>
  <si>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</si>
  <si>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</si>
  <si>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</si>
  <si>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</si>
  <si>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</si>
  <si>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</si>
  <si>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</si>
  <si>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</si>
  <si>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</si>
  <si>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</si>
  <si>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</si>
  <si>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</si>
  <si>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</si>
  <si>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</si>
  <si>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</si>
  <si>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</si>
  <si>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</si>
  <si>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</si>
  <si>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</si>
  <si>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</si>
  <si>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</si>
  <si>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</si>
  <si>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</si>
  <si>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</si>
  <si>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</si>
  <si>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</si>
  <si>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</si>
  <si>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</si>
  <si>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</si>
  <si>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</si>
  <si>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</si>
  <si>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</si>
  <si>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</si>
  <si>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</si>
  <si>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</si>
  <si>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</si>
  <si>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</si>
  <si>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</si>
  <si>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</si>
  <si>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</si>
  <si>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</si>
  <si>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</si>
  <si>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</si>
  <si>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</si>
  <si>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</si>
  <si>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</si>
  <si>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</si>
  <si>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</si>
  <si>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</si>
  <si>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</si>
  <si>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</si>
  <si>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</si>
  <si>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</si>
  <si>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</si>
  <si>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</si>
  <si>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</si>
  <si>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</si>
  <si>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</si>
  <si>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</si>
  <si>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</si>
  <si>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</si>
  <si>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</si>
  <si>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</si>
  <si>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</si>
  <si>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</si>
  <si>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</si>
  <si>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</si>
  <si>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</si>
  <si>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</si>
  <si>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</si>
  <si>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</si>
  <si>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</si>
  <si>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</si>
  <si>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</si>
  <si>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</si>
  <si>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</si>
  <si>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</si>
  <si>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</si>
  <si>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</si>
  <si>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</si>
  <si>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</si>
  <si>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</si>
  <si>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</si>
  <si>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</si>
  <si>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</si>
  <si>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</si>
  <si>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</si>
  <si>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</si>
  <si>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</si>
  <si>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</si>
  <si>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</si>
  <si>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</si>
  <si>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</si>
  <si>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</si>
  <si>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</si>
  <si>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</si>
  <si>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</si>
  <si>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</si>
  <si>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</si>
  <si>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</si>
  <si>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</si>
  <si>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</si>
  <si>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</si>
  <si>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</si>
  <si>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</si>
  <si>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</si>
  <si>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</si>
  <si>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</si>
  <si>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</si>
  <si>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</si>
  <si>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</si>
  <si>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</si>
  <si>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</si>
  <si>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</si>
  <si>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</si>
  <si>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</si>
  <si>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</si>
  <si>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</si>
  <si>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</si>
  <si>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</si>
  <si>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</si>
  <si>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</si>
  <si>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</si>
  <si>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</si>
  <si>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</si>
  <si>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</si>
  <si>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</si>
  <si>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</si>
  <si>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</si>
  <si>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</si>
  <si>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</si>
  <si>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</si>
  <si>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</si>
  <si>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</si>
  <si>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</si>
  <si>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</si>
  <si>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</si>
  <si>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</si>
  <si>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</si>
  <si>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</si>
  <si>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</si>
  <si>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</si>
  <si>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</si>
  <si>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</si>
  <si>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</si>
  <si>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</si>
  <si>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</si>
  <si>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</si>
  <si>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</si>
  <si>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</si>
  <si>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</si>
  <si>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</si>
  <si>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</si>
  <si>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</si>
  <si>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</si>
  <si>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</si>
  <si>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</si>
  <si>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</si>
  <si>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</si>
  <si>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</si>
  <si>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</si>
  <si>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</si>
  <si>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</si>
  <si>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</si>
  <si>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</si>
  <si>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</si>
  <si>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</si>
  <si>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</si>
  <si>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</si>
  <si>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</si>
  <si>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</si>
  <si>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</si>
  <si>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</si>
  <si>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</si>
  <si>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</si>
  <si>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</si>
  <si>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</si>
  <si>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</si>
  <si>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</si>
  <si>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</si>
  <si>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</si>
  <si>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</si>
  <si>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</si>
  <si>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</si>
  <si>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</si>
  <si>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</si>
  <si>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</si>
  <si>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</si>
  <si>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</si>
  <si>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</si>
  <si>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</si>
  <si>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</si>
  <si>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</si>
  <si>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</si>
  <si>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</si>
  <si>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</si>
  <si>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</si>
  <si>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</si>
  <si>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</si>
  <si>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</si>
  <si>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</si>
  <si>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</si>
  <si>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</si>
  <si>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</si>
  <si>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</si>
  <si>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</si>
  <si>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</si>
  <si>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</si>
  <si>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</si>
  <si>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</si>
  <si>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</si>
  <si>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</si>
  <si>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</si>
  <si>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</si>
  <si>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</si>
  <si>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</si>
  <si>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</si>
  <si>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</si>
  <si>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</si>
  <si>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</si>
  <si>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</si>
  <si>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</si>
  <si>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</si>
  <si>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</si>
  <si>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</si>
  <si>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</si>
  <si>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</si>
  <si>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</si>
  <si>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</si>
  <si>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</si>
  <si>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</si>
  <si>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</si>
  <si>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</si>
  <si>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</si>
  <si>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</si>
  <si>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</si>
  <si>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</si>
  <si>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</si>
  <si>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</si>
  <si>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</si>
  <si>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</si>
  <si>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</si>
  <si>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</si>
  <si>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</si>
  <si>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</si>
  <si>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</si>
  <si>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</si>
  <si>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</si>
  <si>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</si>
  <si>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</si>
  <si>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</si>
  <si>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</si>
  <si>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</si>
  <si>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</si>
  <si>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</si>
  <si>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</si>
  <si>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</si>
  <si>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</si>
  <si>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</si>
  <si>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</si>
  <si>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</si>
  <si>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</si>
  <si>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</si>
  <si>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</si>
  <si>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</si>
  <si>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</si>
  <si>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</si>
  <si>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</si>
  <si>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</si>
  <si>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</si>
  <si>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</si>
  <si>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</si>
  <si>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</si>
  <si>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</si>
  <si>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</si>
  <si>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</si>
  <si>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</si>
  <si>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</si>
  <si>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</si>
  <si>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</si>
  <si>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</si>
  <si>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</si>
  <si>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</si>
  <si>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</si>
  <si>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</si>
  <si>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</si>
  <si>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</si>
  <si>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</si>
  <si>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</si>
  <si>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</si>
  <si>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</si>
  <si>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</si>
  <si>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</si>
  <si>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</si>
  <si>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</si>
  <si>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</si>
  <si>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</si>
  <si>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</si>
  <si>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</si>
  <si>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</si>
  <si>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</si>
  <si>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</si>
  <si>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</si>
  <si>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</si>
  <si>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</si>
  <si>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</si>
  <si>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</si>
  <si>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</si>
  <si>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</si>
  <si>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</si>
  <si>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</si>
  <si>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</si>
  <si>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</si>
  <si>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</si>
  <si>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</si>
  <si>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</si>
  <si>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</si>
  <si>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</si>
  <si>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</si>
  <si>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</si>
  <si>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</si>
  <si>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</si>
  <si>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</si>
  <si>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</si>
  <si>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</si>
  <si>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</si>
  <si>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</si>
  <si>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</si>
  <si>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</si>
  <si>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</si>
  <si>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</si>
  <si>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</si>
  <si>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</si>
  <si>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</si>
  <si>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</si>
  <si>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</si>
  <si>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</si>
  <si>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</si>
  <si>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</si>
  <si>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</si>
  <si>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</si>
  <si>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</si>
  <si>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</si>
  <si>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</si>
  <si>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</si>
  <si>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</si>
  <si>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</si>
  <si>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</si>
  <si>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</si>
  <si>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</si>
  <si>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</si>
  <si>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</si>
  <si>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</si>
  <si>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</si>
  <si>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</si>
  <si>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</si>
  <si>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</si>
  <si>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</si>
  <si>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</si>
  <si>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</si>
  <si>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</si>
  <si>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</si>
  <si>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</si>
  <si>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</si>
  <si>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</si>
  <si>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</si>
  <si>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</si>
  <si>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</si>
  <si>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</si>
  <si>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</si>
  <si>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</si>
  <si>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</si>
  <si>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</si>
  <si>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</si>
  <si>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</si>
  <si>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</si>
  <si>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</si>
  <si>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</si>
  <si>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</si>
  <si>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</si>
  <si>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</si>
  <si>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</si>
  <si>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</si>
  <si>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</si>
  <si>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</si>
  <si>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</si>
  <si>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</si>
  <si>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</si>
  <si>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</si>
  <si>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</si>
  <si>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</si>
  <si>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</si>
  <si>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</si>
  <si>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</si>
  <si>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</si>
  <si>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</si>
  <si>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</si>
  <si>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</si>
  <si>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</si>
  <si>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</si>
  <si>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</si>
  <si>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</si>
  <si>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</si>
  <si>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</si>
  <si>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</si>
  <si>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</si>
  <si>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</si>
  <si>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</si>
  <si>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</si>
  <si>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</si>
  <si>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</si>
  <si>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</si>
  <si>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</si>
  <si>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</si>
  <si>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</si>
  <si>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</si>
  <si>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</si>
  <si>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</si>
  <si>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</si>
  <si>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</si>
  <si>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</si>
  <si>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</si>
  <si>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</si>
  <si>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</si>
  <si>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</si>
  <si>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</si>
  <si>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</si>
  <si>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</si>
  <si>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</si>
  <si>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</si>
  <si>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</si>
  <si>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</si>
  <si>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</si>
  <si>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</si>
  <si>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</si>
  <si>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</si>
  <si>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</si>
  <si>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</si>
  <si>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</si>
  <si>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</si>
  <si>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</si>
  <si>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</si>
  <si>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</si>
  <si>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</si>
  <si>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</si>
  <si>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</si>
  <si>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</si>
  <si>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</si>
  <si>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</si>
  <si>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</si>
  <si>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</si>
  <si>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</si>
  <si>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</si>
  <si>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</si>
  <si>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</si>
  <si>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</si>
  <si>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</si>
  <si>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</si>
  <si>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</si>
  <si>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</si>
  <si>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</si>
  <si>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</si>
  <si>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</si>
  <si>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</si>
  <si>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</si>
  <si>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</si>
  <si>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</si>
  <si>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</si>
  <si>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</si>
  <si>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</si>
  <si>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</si>
  <si>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</si>
  <si>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</si>
  <si>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</si>
  <si>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</si>
  <si>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</si>
  <si>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</si>
  <si>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</si>
  <si>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</si>
  <si>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</si>
  <si>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</si>
  <si>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</si>
  <si>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</si>
  <si>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</si>
  <si>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</si>
  <si>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</si>
  <si>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</si>
  <si>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</si>
  <si>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</si>
  <si>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</si>
  <si>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</si>
  <si>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</si>
  <si>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</si>
  <si>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</si>
  <si>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</si>
  <si>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</si>
  <si>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</si>
  <si>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</si>
  <si>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</si>
  <si>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</si>
  <si>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</si>
  <si>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</si>
  <si>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</si>
  <si>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</si>
  <si>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</si>
  <si>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</si>
  <si>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</si>
  <si>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</si>
  <si>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</si>
  <si>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</si>
  <si>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</si>
  <si>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</si>
  <si>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</si>
  <si>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</si>
  <si>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</si>
  <si>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</si>
  <si>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</si>
  <si>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</si>
  <si>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</si>
  <si>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</si>
  <si>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</si>
  <si>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</si>
  <si>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</si>
  <si>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</si>
  <si>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</si>
  <si>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</si>
  <si>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</si>
  <si>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</si>
  <si>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</si>
  <si>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</si>
  <si>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</si>
  <si>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</si>
  <si>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</si>
  <si>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</si>
  <si>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</si>
  <si>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</si>
  <si>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</si>
  <si>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</si>
  <si>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</si>
  <si>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</si>
  <si>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</si>
  <si>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</si>
  <si>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</si>
  <si>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</si>
  <si>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</si>
  <si>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</si>
  <si>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</si>
  <si>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</si>
  <si>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</si>
  <si>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</si>
  <si>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</si>
  <si>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</si>
  <si>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</si>
  <si>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</si>
  <si>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</si>
  <si>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</si>
  <si>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</si>
  <si>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</si>
  <si>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</si>
  <si>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</si>
  <si>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</si>
  <si>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</si>
  <si>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</si>
  <si>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</si>
  <si>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</si>
  <si>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</si>
  <si>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</si>
  <si>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</si>
  <si>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</si>
  <si>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</si>
  <si>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</si>
  <si>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</si>
  <si>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</si>
  <si>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</si>
  <si>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</si>
  <si>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</si>
  <si>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</si>
  <si>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</si>
  <si>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</si>
  <si>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</si>
  <si>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</si>
  <si>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</si>
  <si>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</si>
  <si>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</si>
  <si>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</si>
  <si>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</si>
  <si>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</si>
  <si>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</si>
  <si>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</si>
  <si>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</si>
  <si>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</si>
  <si>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</si>
  <si>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</si>
  <si>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</si>
  <si>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</si>
  <si>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</si>
  <si>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</si>
  <si>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</si>
  <si>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</si>
  <si>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</si>
  <si>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</si>
  <si>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</si>
  <si>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</si>
  <si>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</si>
  <si>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</si>
  <si>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</si>
  <si>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</si>
  <si>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</si>
  <si>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</si>
  <si>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</si>
  <si>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</si>
  <si>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</si>
  <si>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</si>
  <si>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</si>
  <si>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</si>
  <si>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</si>
  <si>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</si>
  <si>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</si>
  <si>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</si>
  <si>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</si>
  <si>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</si>
  <si>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</si>
  <si>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</si>
  <si>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</si>
  <si>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</si>
  <si>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</si>
  <si>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</si>
  <si>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</si>
  <si>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</si>
  <si>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</si>
  <si>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</si>
  <si>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</si>
  <si>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</si>
  <si>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</si>
  <si>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</si>
  <si>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</si>
  <si>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</si>
  <si>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</si>
  <si>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</si>
  <si>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</si>
  <si>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</si>
  <si>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</si>
  <si>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</si>
  <si>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</si>
  <si>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</si>
  <si>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</si>
  <si>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</si>
  <si>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</si>
  <si>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</si>
  <si>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</si>
  <si>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</si>
  <si>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</si>
  <si>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</si>
  <si>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</si>
  <si>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</si>
  <si>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</si>
  <si>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</si>
  <si>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</si>
  <si>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</si>
  <si>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</si>
  <si>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</si>
  <si>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</si>
  <si>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</si>
  <si>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</si>
  <si>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</si>
  <si>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</si>
  <si>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</si>
  <si>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</si>
  <si>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</si>
  <si>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</si>
  <si>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</si>
  <si>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</si>
  <si>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</si>
  <si>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</si>
  <si>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</si>
  <si>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</si>
  <si>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</si>
  <si>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</si>
  <si>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</si>
  <si>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</si>
  <si>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</si>
  <si>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</si>
  <si>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</si>
  <si>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</si>
  <si>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</si>
  <si>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</si>
  <si>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</si>
  <si>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</si>
  <si>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</si>
  <si>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</si>
  <si>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</si>
  <si>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</si>
  <si>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</si>
  <si>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</si>
  <si>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</si>
  <si>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</si>
  <si>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</si>
  <si>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</si>
  <si>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</si>
  <si>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</si>
  <si>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</si>
  <si>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</si>
  <si>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</si>
  <si>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</si>
  <si>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</si>
  <si>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</si>
  <si>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</si>
  <si>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</si>
  <si>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</si>
  <si>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</si>
  <si>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</si>
  <si>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</si>
  <si>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</si>
  <si>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</si>
  <si>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</si>
  <si>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</si>
  <si>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</si>
  <si>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</si>
  <si>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</si>
  <si>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</si>
  <si>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</si>
  <si>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</si>
  <si>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</si>
  <si>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</si>
  <si>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</si>
  <si>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</si>
  <si>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</si>
  <si>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</si>
  <si>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</si>
  <si>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</si>
  <si>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</si>
  <si>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</si>
  <si>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</si>
  <si>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</si>
  <si>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</si>
  <si>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</si>
  <si>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</si>
  <si>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</si>
  <si>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</si>
  <si>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</si>
  <si>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</si>
  <si>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</si>
  <si>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</si>
  <si>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</si>
  <si>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</si>
  <si>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</si>
  <si>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</si>
  <si>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</si>
  <si>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</si>
  <si>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</si>
  <si>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</si>
  <si>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</si>
  <si>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</si>
  <si>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</si>
  <si>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</si>
  <si>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</si>
  <si>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</si>
  <si>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</si>
  <si>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</si>
  <si>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</si>
  <si>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</si>
  <si>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</si>
  <si>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</si>
  <si>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</si>
  <si>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</si>
  <si>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</si>
  <si>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</si>
  <si>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</si>
  <si>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</si>
  <si>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</si>
  <si>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</si>
  <si>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</si>
  <si>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</si>
  <si>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</si>
  <si>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</si>
  <si>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</si>
  <si>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</si>
  <si>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</si>
  <si>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</si>
  <si>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</si>
  <si>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</si>
  <si>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</si>
  <si>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</si>
  <si>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</si>
  <si>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</si>
  <si>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</si>
  <si>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</si>
  <si>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</si>
  <si>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</si>
  <si>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</si>
  <si>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</si>
  <si>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</si>
  <si>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</si>
  <si>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</si>
  <si>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</si>
  <si>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</si>
  <si>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</si>
  <si>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</si>
  <si>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</si>
  <si>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</si>
  <si>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</si>
  <si>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</si>
  <si>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</si>
  <si>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</si>
  <si>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</si>
  <si>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</si>
  <si>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</si>
  <si>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</si>
  <si>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</si>
  <si>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</si>
  <si>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</si>
  <si>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</si>
  <si>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</si>
  <si>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</si>
  <si>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</si>
  <si>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</si>
  <si>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</si>
  <si>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</si>
  <si>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</si>
  <si>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</si>
  <si>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</si>
  <si>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</si>
  <si>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</si>
  <si>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</si>
  <si>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</si>
  <si>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</si>
  <si>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</si>
  <si>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</si>
  <si>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</si>
  <si>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</si>
  <si>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</si>
  <si>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</si>
  <si>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</si>
  <si>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</si>
  <si>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</si>
  <si>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</si>
  <si>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</si>
  <si>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</si>
  <si>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</si>
  <si>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</si>
  <si>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</si>
  <si>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</si>
  <si>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</si>
  <si>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</si>
  <si>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</si>
  <si>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</si>
  <si>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</si>
  <si>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</si>
  <si>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</si>
  <si>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</si>
  <si>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</si>
  <si>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</si>
  <si>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</si>
  <si>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</si>
  <si>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</si>
  <si>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</si>
  <si>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</si>
  <si>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</si>
  <si>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</si>
  <si>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</si>
  <si>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</si>
  <si>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</si>
  <si>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</si>
  <si>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</si>
  <si>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</si>
  <si>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</si>
  <si>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</si>
  <si>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</si>
  <si>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</si>
  <si>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</si>
  <si>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</si>
  <si>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</si>
  <si>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</si>
  <si>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</si>
  <si>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</si>
  <si>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</si>
  <si>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</si>
  <si>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</si>
  <si>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</si>
  <si>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</si>
  <si>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</si>
  <si>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</si>
  <si>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</si>
  <si>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</si>
  <si>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</si>
  <si>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</si>
  <si>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</si>
  <si>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</si>
  <si>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</si>
  <si>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</si>
  <si>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</si>
  <si>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</si>
  <si>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</si>
  <si>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</si>
  <si>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</si>
  <si>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</si>
  <si>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</si>
  <si>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</si>
  <si>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</si>
  <si>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</si>
  <si>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</si>
  <si>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</si>
  <si>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</si>
  <si>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</si>
  <si>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</si>
  <si>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</si>
  <si>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</si>
  <si>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</si>
  <si>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</si>
  <si>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</si>
  <si>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</si>
  <si>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</si>
  <si>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</si>
  <si>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</si>
  <si>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</si>
  <si>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</si>
  <si>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</si>
  <si>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</si>
  <si>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</si>
  <si>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</si>
  <si>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</si>
  <si>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</si>
  <si>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</si>
  <si>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</si>
  <si>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</si>
  <si>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</si>
  <si>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</si>
  <si>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</si>
  <si>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</si>
  <si>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</si>
  <si>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</si>
  <si>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</si>
  <si>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</si>
  <si>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</si>
  <si>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</si>
  <si>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</si>
  <si>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</si>
  <si>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</si>
  <si>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</si>
  <si>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</si>
  <si>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</si>
  <si>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</si>
  <si>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</si>
  <si>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</si>
  <si>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</si>
  <si>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</si>
  <si>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</si>
  <si>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</si>
  <si>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</si>
  <si>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</si>
  <si>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</si>
  <si>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</si>
  <si>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</si>
  <si>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</si>
  <si>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</si>
  <si>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</si>
  <si>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</si>
  <si>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</si>
  <si>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</si>
  <si>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</si>
  <si>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</si>
  <si>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</si>
  <si>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</si>
  <si>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</si>
  <si>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</si>
  <si>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</si>
  <si>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</si>
  <si>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</si>
  <si>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</si>
  <si>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</si>
  <si>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</si>
  <si>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</si>
  <si>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</si>
  <si>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</si>
  <si>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</si>
  <si>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</si>
  <si>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</si>
  <si>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</si>
  <si>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</si>
  <si>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</si>
  <si>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</si>
  <si>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</si>
  <si>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</si>
  <si>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</si>
  <si>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</si>
  <si>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</si>
  <si>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</si>
  <si>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</si>
  <si>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</si>
  <si>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</si>
  <si>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</si>
  <si>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</si>
  <si>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</si>
  <si>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</si>
  <si>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</si>
  <si>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</si>
  <si>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</si>
  <si>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</si>
  <si>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</si>
  <si>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</si>
  <si>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</si>
  <si>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</si>
  <si>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</si>
  <si>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</si>
  <si>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</si>
  <si>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</si>
  <si>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</si>
  <si>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</si>
  <si>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</si>
  <si>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</si>
  <si>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</si>
  <si>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</si>
  <si>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</si>
  <si>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</si>
  <si>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</si>
  <si>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</si>
  <si>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</si>
  <si>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</si>
  <si>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</si>
  <si>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</si>
  <si>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</si>
  <si>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</si>
  <si>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</si>
  <si>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</si>
  <si>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</si>
  <si>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</si>
  <si>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</si>
  <si>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</si>
  <si>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</si>
  <si>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</si>
  <si>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</si>
  <si>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</si>
  <si>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</si>
  <si>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</si>
  <si>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</si>
  <si>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</si>
  <si>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</si>
  <si>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</si>
  <si>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</si>
  <si>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</si>
  <si>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</si>
  <si>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</si>
  <si>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</si>
  <si>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</si>
  <si>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</si>
  <si>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</si>
  <si>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</si>
  <si>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</si>
  <si>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</si>
  <si>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</si>
  <si>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</si>
  <si>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</si>
  <si>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</si>
  <si>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</si>
  <si>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</si>
  <si>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</si>
  <si>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</si>
  <si>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</si>
  <si>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</si>
  <si>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</si>
  <si>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</si>
  <si>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</si>
  <si>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</si>
  <si>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</si>
  <si>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</si>
  <si>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</si>
  <si>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</si>
  <si>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</si>
  <si>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</si>
  <si>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</si>
  <si>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</si>
  <si>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</si>
  <si>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</si>
  <si>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</si>
  <si>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</si>
  <si>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</si>
  <si>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</si>
  <si>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</si>
  <si>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</si>
  <si>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</si>
  <si>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</si>
  <si>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</si>
  <si>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</si>
  <si>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</si>
  <si>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</si>
  <si>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</si>
  <si>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</si>
  <si>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</si>
  <si>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</si>
  <si>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</si>
  <si>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</si>
  <si>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</si>
  <si>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</si>
  <si>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</si>
  <si>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</si>
  <si>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</si>
  <si>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</si>
  <si>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</si>
  <si>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</si>
  <si>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</si>
  <si>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</si>
  <si>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</si>
  <si>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</si>
  <si>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</si>
  <si>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</si>
  <si>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</si>
  <si>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</si>
  <si>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</si>
  <si>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</si>
  <si>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</si>
  <si>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</si>
  <si>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</si>
  <si>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</si>
  <si>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</si>
  <si>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</si>
  <si>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</si>
  <si>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</si>
  <si>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</si>
  <si>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</si>
  <si>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</si>
  <si>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</si>
  <si>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</si>
  <si>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</si>
  <si>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</si>
  <si>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</si>
  <si>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</si>
  <si>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</si>
  <si>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</si>
  <si>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</si>
  <si>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</si>
  <si>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</si>
  <si>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</si>
  <si>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</si>
  <si>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</si>
  <si>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</si>
  <si>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</si>
  <si>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</si>
  <si>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</si>
  <si>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</si>
  <si>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</si>
  <si>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</si>
  <si>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</si>
  <si>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</si>
  <si>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</si>
  <si>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</si>
  <si>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</si>
  <si>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</si>
  <si>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</si>
  <si>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</si>
  <si>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</si>
  <si>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</si>
  <si>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</si>
  <si>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</si>
  <si>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</si>
  <si>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</si>
  <si>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</si>
  <si>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</si>
  <si>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</si>
  <si>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</si>
  <si>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</si>
  <si>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</si>
  <si>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</si>
  <si>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</si>
  <si>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</si>
  <si>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</si>
  <si>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</si>
  <si>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</si>
  <si>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</si>
  <si>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</si>
  <si>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</si>
  <si>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</si>
  <si>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</si>
  <si>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</si>
  <si>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</si>
  <si>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</si>
  <si>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</si>
  <si>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</si>
  <si>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</si>
  <si>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</si>
  <si>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</si>
  <si>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</si>
  <si>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</si>
  <si>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</si>
  <si>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</si>
  <si>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</si>
  <si>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</si>
  <si>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</si>
  <si>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</si>
  <si>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</si>
  <si>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</si>
  <si>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</si>
  <si>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</si>
  <si>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</si>
  <si>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</si>
  <si>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</si>
  <si>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</si>
  <si>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</si>
  <si>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</si>
  <si>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</si>
  <si>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</si>
  <si>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</si>
  <si>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</si>
  <si>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</si>
  <si>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</si>
  <si>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</si>
  <si>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</si>
  <si>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</si>
  <si>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</si>
  <si>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</si>
  <si>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</si>
  <si>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</si>
  <si>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</si>
  <si>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</si>
  <si>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</si>
  <si>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</si>
  <si>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</si>
  <si>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</si>
  <si>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</si>
  <si>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</si>
  <si>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</si>
  <si>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</si>
  <si>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</si>
  <si>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</si>
  <si>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</si>
  <si>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</si>
  <si>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</si>
  <si>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</si>
  <si>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</si>
  <si>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</si>
  <si>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</si>
  <si>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</si>
  <si>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</si>
  <si>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</si>
  <si>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</si>
  <si>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</si>
  <si>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</si>
  <si>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</si>
  <si>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</si>
  <si>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</si>
  <si>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</si>
  <si>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</si>
  <si>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</si>
  <si>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</si>
  <si>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</si>
  <si>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</si>
  <si>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</si>
  <si>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</si>
  <si>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</si>
  <si>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</si>
  <si>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</si>
  <si>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</si>
  <si>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</si>
  <si>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</si>
  <si>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</si>
  <si>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</si>
  <si>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</si>
  <si>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</si>
  <si>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</si>
  <si>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</si>
  <si>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</si>
  <si>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</si>
  <si>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</si>
  <si>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</si>
  <si>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</si>
  <si>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</si>
  <si>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</si>
  <si>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</si>
  <si>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</si>
  <si>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</si>
  <si>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</si>
  <si>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</si>
  <si>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</si>
  <si>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</si>
  <si>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</si>
  <si>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</si>
  <si>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</si>
  <si>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</si>
  <si>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</si>
  <si>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</si>
  <si>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</si>
  <si>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</si>
  <si>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</si>
  <si>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</si>
  <si>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</si>
  <si>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</si>
  <si>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</si>
  <si>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</si>
  <si>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</si>
  <si>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</si>
  <si>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</si>
  <si>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</si>
  <si>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</si>
  <si>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</si>
  <si>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</si>
  <si>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</si>
  <si>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</si>
  <si>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</si>
  <si>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</si>
  <si>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</si>
  <si>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</si>
  <si>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</si>
  <si>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</si>
  <si>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</si>
  <si>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</si>
  <si>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</si>
  <si>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</si>
  <si>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</si>
  <si>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</si>
  <si>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</si>
  <si>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</si>
  <si>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</si>
  <si>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</si>
  <si>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</si>
  <si>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</si>
  <si>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</si>
  <si>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</si>
  <si>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</si>
  <si>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</si>
  <si>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</si>
  <si>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</si>
  <si>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</si>
  <si>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</si>
  <si>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</si>
  <si>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</si>
  <si>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</si>
  <si>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</si>
  <si>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</si>
  <si>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</si>
  <si>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</si>
  <si>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</si>
  <si>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</si>
  <si>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</si>
  <si>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</si>
  <si>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</si>
  <si>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</si>
  <si>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</si>
  <si>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</si>
  <si>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</si>
  <si>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</si>
  <si>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</si>
  <si>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</si>
  <si>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</si>
  <si>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</si>
  <si>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</si>
  <si>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</si>
  <si>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</si>
  <si>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</si>
  <si>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</si>
  <si>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</si>
  <si>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</si>
  <si>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</si>
  <si>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</si>
  <si>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</si>
  <si>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</si>
  <si>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</si>
  <si>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</si>
  <si>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</si>
  <si>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</si>
  <si>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</si>
  <si>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</si>
  <si>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</si>
  <si>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</si>
  <si>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</si>
  <si>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</si>
  <si>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</si>
  <si>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</si>
  <si>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</si>
  <si>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</si>
  <si>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</si>
  <si>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</si>
  <si>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</si>
  <si>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</si>
  <si>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</si>
  <si>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</si>
  <si>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</si>
  <si>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</si>
  <si>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</si>
  <si>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</si>
  <si>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</si>
  <si>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</si>
  <si>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</si>
  <si>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</si>
  <si>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</si>
  <si>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</si>
  <si>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</si>
  <si>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</si>
  <si>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</si>
  <si>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</si>
  <si>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</si>
  <si>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</si>
  <si>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</si>
  <si>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</si>
  <si>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</si>
  <si>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</si>
  <si>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</si>
  <si>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</si>
  <si>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</si>
  <si>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</si>
  <si>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</si>
  <si>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</si>
  <si>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</si>
  <si>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</si>
  <si>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</si>
  <si>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</si>
  <si>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</si>
  <si>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</si>
  <si>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</si>
  <si>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</si>
  <si>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</si>
  <si>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</si>
  <si>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</si>
  <si>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</si>
  <si>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</si>
  <si>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</si>
  <si>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</si>
  <si>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</si>
  <si>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</si>
  <si>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</si>
  <si>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</si>
  <si>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</si>
  <si>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</si>
  <si>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</si>
  <si>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</si>
  <si>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</si>
  <si>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</si>
  <si>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</si>
  <si>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</si>
  <si>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</si>
  <si>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</si>
  <si>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</si>
  <si>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</si>
  <si>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</si>
  <si>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</si>
  <si>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</si>
  <si>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</si>
  <si>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</si>
  <si>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</si>
  <si>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</si>
  <si>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</si>
  <si>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</si>
  <si>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</si>
  <si>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</si>
  <si>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</si>
  <si>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</si>
  <si>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</si>
  <si>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</si>
  <si>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</si>
  <si>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</si>
  <si>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</si>
  <si>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</si>
  <si>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</si>
  <si>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</si>
  <si>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</si>
  <si>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</si>
  <si>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</si>
  <si>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</si>
  <si>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</si>
  <si>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</si>
  <si>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</si>
  <si>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</si>
  <si>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</si>
  <si>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</si>
  <si>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</si>
  <si>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</si>
  <si>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</si>
  <si>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</si>
  <si>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</si>
  <si>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</si>
  <si>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</si>
  <si>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</si>
  <si>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</si>
  <si>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</si>
  <si>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</si>
  <si>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</si>
  <si>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</si>
  <si>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</si>
  <si>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</si>
  <si>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</si>
  <si>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</si>
  <si>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</si>
  <si>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</si>
  <si>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</si>
  <si>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</si>
  <si>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</si>
  <si>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</si>
  <si>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</si>
  <si>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</si>
  <si>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</si>
  <si>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</si>
  <si>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</si>
  <si>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</si>
  <si>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</si>
  <si>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</si>
  <si>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</si>
  <si>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</si>
  <si>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</si>
  <si>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</si>
  <si>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</si>
  <si>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</si>
  <si>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</si>
  <si>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</si>
  <si>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</si>
  <si>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</si>
  <si>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</si>
  <si>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</si>
  <si>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</si>
  <si>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</si>
  <si>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</si>
  <si>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</si>
  <si>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</si>
  <si>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</si>
  <si>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</si>
  <si>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</si>
  <si>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</si>
  <si>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</si>
  <si>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</si>
  <si>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</si>
  <si>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</si>
  <si>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</si>
  <si>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</si>
  <si>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</si>
  <si>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</si>
  <si>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</si>
  <si>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</si>
  <si>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</si>
  <si>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</si>
  <si>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</si>
  <si>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</si>
  <si>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</si>
  <si>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</si>
  <si>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</si>
  <si>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</si>
  <si>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</si>
  <si>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</si>
  <si>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</si>
  <si>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</si>
  <si>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</si>
  <si>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</si>
  <si>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</si>
  <si>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</si>
  <si>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</si>
  <si>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</si>
  <si>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</si>
  <si>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</si>
  <si>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</si>
  <si>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</si>
  <si>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</si>
  <si>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</si>
  <si>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</si>
  <si>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</si>
  <si>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</si>
  <si>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</si>
  <si>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</si>
  <si>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</si>
  <si>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</si>
  <si>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</si>
  <si>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</si>
  <si>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</si>
  <si>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</si>
  <si>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</si>
  <si>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</si>
  <si>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</si>
  <si>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</si>
  <si>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</si>
  <si>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</si>
  <si>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</si>
  <si>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</si>
  <si>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</si>
  <si>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</si>
  <si>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</si>
  <si>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</si>
  <si>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</si>
  <si>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</si>
  <si>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</si>
  <si>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</si>
  <si>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</si>
  <si>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</si>
  <si>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</si>
  <si>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</si>
  <si>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</si>
  <si>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</si>
  <si>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</si>
  <si>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</si>
  <si>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</si>
  <si>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</si>
  <si>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</si>
  <si>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</si>
  <si>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</si>
  <si>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</si>
  <si>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</si>
  <si>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</si>
  <si>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</si>
  <si>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</si>
  <si>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</si>
  <si>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</si>
  <si>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</si>
  <si>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</si>
  <si>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</si>
  <si>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</si>
  <si>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</si>
  <si>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</si>
  <si>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</si>
  <si>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</si>
  <si>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</si>
  <si>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</si>
  <si>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</si>
  <si>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</si>
  <si>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</si>
  <si>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</si>
  <si>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</si>
  <si>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</si>
  <si>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</si>
  <si>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</si>
  <si>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</si>
  <si>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</si>
  <si>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</si>
  <si>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</si>
  <si>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</si>
  <si>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</si>
  <si>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</si>
  <si>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</si>
  <si>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</si>
  <si>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</si>
  <si>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</si>
  <si>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</si>
  <si>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</si>
  <si>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</si>
  <si>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</si>
  <si>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</si>
  <si>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</si>
  <si>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</si>
  <si>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</si>
  <si>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</si>
  <si>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</si>
  <si>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</si>
  <si>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</si>
  <si>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</si>
  <si>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</si>
  <si>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</si>
  <si>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</si>
  <si>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</si>
  <si>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</si>
  <si>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</si>
  <si>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</si>
  <si>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</si>
  <si>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</si>
  <si>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</si>
  <si>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</si>
  <si>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</si>
  <si>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</si>
  <si>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</si>
  <si>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</si>
  <si>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</si>
  <si>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</si>
  <si>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</si>
  <si>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</si>
  <si>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</si>
  <si>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</si>
  <si>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</si>
  <si>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</si>
  <si>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</si>
  <si>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</si>
  <si>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</si>
  <si>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</si>
  <si>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</si>
  <si>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</si>
  <si>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</si>
  <si>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</si>
  <si>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</si>
  <si>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</si>
  <si>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</si>
  <si>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</si>
  <si>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</si>
  <si>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</si>
  <si>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</si>
  <si>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</si>
  <si>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</si>
  <si>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</si>
  <si>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</si>
  <si>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</si>
  <si>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</si>
  <si>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</si>
  <si>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</si>
  <si>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</si>
  <si>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</si>
  <si>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</si>
  <si>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</si>
  <si>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</si>
  <si>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</si>
  <si>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</si>
  <si>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</si>
  <si>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</si>
  <si>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</si>
  <si>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</si>
  <si>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</si>
  <si>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</si>
  <si>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</si>
  <si>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</si>
  <si>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</si>
  <si>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</si>
  <si>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</si>
  <si>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</si>
  <si>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</si>
  <si>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</si>
  <si>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</si>
  <si>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</si>
  <si>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</si>
  <si>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</si>
  <si>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</si>
  <si>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</si>
  <si>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</si>
  <si>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</si>
  <si>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</si>
  <si>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</si>
  <si>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</si>
  <si>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</si>
  <si>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</si>
  <si>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</si>
  <si>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</si>
  <si>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</si>
  <si>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</si>
  <si>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</si>
  <si>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</si>
  <si>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</si>
  <si>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</si>
  <si>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</si>
  <si>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</si>
  <si>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</si>
  <si>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</si>
  <si>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</si>
  <si>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</si>
  <si>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</si>
  <si>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</si>
  <si>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</si>
  <si>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</si>
  <si>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</si>
  <si>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</si>
  <si>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</si>
  <si>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</si>
  <si>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</si>
  <si>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</si>
  <si>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</si>
  <si>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</si>
  <si>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</si>
  <si>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</si>
  <si>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</si>
  <si>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</si>
  <si>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</si>
  <si>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</si>
  <si>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</si>
  <si>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</si>
  <si>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</si>
  <si>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</si>
  <si>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</si>
  <si>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</si>
  <si>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</si>
  <si>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</si>
  <si>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</si>
  <si>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</si>
  <si>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</si>
  <si>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</si>
  <si>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</si>
  <si>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</si>
  <si>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</si>
  <si>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</si>
  <si>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</si>
  <si>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</si>
  <si>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</si>
  <si>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</si>
  <si>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</si>
  <si>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</si>
  <si>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</si>
  <si>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</si>
  <si>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</si>
  <si>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</si>
  <si>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</si>
  <si>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</si>
  <si>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</si>
  <si>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</si>
  <si>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</si>
  <si>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</si>
  <si>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</si>
  <si>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</si>
  <si>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</si>
  <si>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</si>
  <si>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</si>
  <si>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</si>
  <si>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</si>
  <si>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</si>
  <si>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</si>
  <si>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</si>
  <si>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</si>
  <si>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</si>
  <si>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</si>
  <si>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</si>
  <si>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</si>
  <si>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</si>
  <si>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</si>
  <si>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</si>
  <si>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</si>
  <si>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</si>
  <si>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</si>
  <si>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</si>
  <si>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</si>
  <si>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</si>
  <si>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</si>
  <si>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</si>
  <si>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</si>
  <si>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</si>
  <si>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</si>
  <si>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</si>
  <si>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</si>
  <si>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</si>
  <si>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</si>
  <si>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</si>
  <si>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</si>
  <si>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</si>
  <si>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</si>
  <si>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</si>
  <si>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</si>
  <si>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</si>
  <si>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</si>
  <si>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</si>
  <si>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</si>
  <si>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</si>
  <si>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</si>
  <si>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</si>
  <si>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</si>
  <si>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</si>
  <si>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</si>
  <si>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</si>
  <si>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</si>
  <si>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</si>
  <si>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</si>
  <si>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</si>
  <si>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</si>
  <si>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</si>
  <si>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</si>
  <si>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</si>
  <si>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</si>
  <si>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</si>
  <si>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</si>
  <si>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</si>
  <si>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</si>
  <si>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</si>
  <si>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</si>
  <si>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</si>
  <si>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</si>
  <si>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</si>
  <si>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</si>
  <si>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</si>
  <si>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</si>
  <si>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</si>
  <si>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</si>
  <si>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</si>
  <si>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</si>
  <si>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</si>
  <si>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</si>
  <si>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</si>
  <si>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</si>
  <si>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</si>
  <si>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</si>
  <si>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</si>
  <si>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</si>
  <si>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</si>
  <si>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</si>
  <si>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</si>
  <si>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</si>
  <si>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</si>
  <si>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</si>
  <si>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</si>
  <si>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</si>
  <si>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</si>
  <si>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</si>
  <si>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</si>
  <si>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</si>
  <si>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</si>
  <si>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</si>
  <si>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</si>
  <si>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</si>
  <si>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</si>
  <si>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</si>
  <si>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</si>
  <si>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</si>
  <si>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</si>
  <si>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</si>
  <si>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</si>
  <si>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</si>
  <si>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</si>
  <si>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</si>
  <si>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</si>
  <si>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</si>
  <si>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</si>
  <si>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</si>
  <si>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</si>
  <si>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</si>
  <si>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</si>
  <si>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</si>
  <si>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</si>
  <si>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</si>
  <si>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</si>
  <si>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</si>
  <si>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</si>
  <si>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</si>
  <si>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</si>
  <si>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</si>
  <si>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</si>
  <si>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</si>
  <si>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</si>
  <si>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</si>
  <si>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</si>
  <si>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</si>
  <si>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</si>
  <si>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</si>
  <si>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</si>
  <si>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</si>
  <si>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</si>
  <si>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</si>
  <si>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</si>
  <si>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</si>
  <si>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</si>
  <si>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</si>
  <si>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</si>
  <si>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</si>
  <si>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</si>
  <si>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</si>
  <si>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</si>
  <si>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</si>
  <si>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</si>
  <si>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</si>
  <si>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</si>
  <si>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</si>
  <si>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</si>
  <si>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</si>
  <si>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</si>
  <si>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</si>
  <si>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</si>
  <si>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</si>
  <si>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</si>
  <si>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</si>
  <si>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</si>
  <si>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</si>
  <si>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</si>
  <si>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</si>
  <si>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</si>
  <si>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</si>
  <si>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</si>
  <si>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</si>
  <si>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</si>
  <si>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</si>
  <si>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</si>
  <si>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</si>
  <si>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</si>
  <si>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</si>
  <si>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</si>
  <si>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</si>
  <si>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</si>
  <si>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</si>
  <si>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</si>
  <si>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</si>
  <si>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</si>
  <si>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</si>
  <si>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</si>
  <si>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</si>
  <si>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</si>
  <si>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</si>
  <si>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</si>
  <si>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</si>
  <si>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</si>
  <si>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</si>
  <si>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</si>
  <si>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</si>
  <si>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</si>
  <si>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</si>
  <si>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</si>
  <si>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</si>
  <si>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</si>
  <si>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</si>
  <si>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</si>
  <si>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</si>
  <si>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</si>
  <si>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</si>
  <si>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</si>
  <si>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</si>
  <si>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</si>
  <si>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</si>
  <si>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</si>
  <si>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</si>
  <si>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</si>
  <si>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</si>
  <si>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</si>
  <si>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</si>
  <si>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</si>
  <si>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</si>
  <si>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</si>
  <si>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</si>
  <si>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</si>
  <si>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</si>
  <si>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</si>
  <si>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</si>
  <si>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</si>
  <si>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</si>
  <si>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</si>
  <si>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</si>
  <si>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</si>
  <si>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</si>
  <si>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</si>
  <si>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</si>
  <si>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</si>
  <si>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</si>
  <si>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</si>
  <si>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</si>
  <si>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</si>
  <si>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</si>
  <si>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</si>
  <si>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</si>
  <si>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</si>
  <si>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</si>
  <si>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</si>
  <si>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</si>
  <si>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</si>
  <si>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</si>
  <si>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</si>
  <si>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</si>
  <si>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</si>
  <si>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</si>
  <si>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</si>
  <si>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</si>
  <si>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</si>
  <si>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</si>
  <si>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</si>
  <si>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</si>
  <si>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</si>
  <si>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</si>
  <si>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</si>
  <si>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</si>
  <si>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</si>
  <si>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</si>
  <si>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</si>
  <si>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</si>
  <si>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</si>
  <si>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</si>
  <si>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</si>
  <si>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</si>
  <si>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</si>
  <si>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</si>
  <si>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</si>
  <si>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</si>
  <si>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</si>
  <si>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</si>
  <si>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</si>
  <si>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</si>
  <si>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</si>
  <si>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</si>
  <si>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</si>
  <si>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</si>
  <si>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</si>
  <si>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</si>
  <si>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</si>
  <si>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</si>
  <si>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</si>
  <si>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</si>
  <si>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</si>
  <si>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</si>
  <si>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</si>
  <si>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</si>
  <si>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</si>
  <si>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</si>
  <si>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</si>
  <si>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</si>
  <si>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</si>
  <si>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</si>
  <si>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</si>
  <si>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</si>
  <si>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</si>
  <si>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</si>
  <si>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</si>
  <si>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</si>
  <si>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</si>
  <si>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</si>
  <si>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</si>
  <si>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</si>
  <si>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</si>
  <si>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</si>
  <si>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</si>
  <si>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</si>
  <si>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</si>
  <si>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</si>
  <si>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</si>
  <si>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</si>
  <si>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</si>
  <si>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</si>
  <si>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</si>
  <si>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</si>
  <si>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</si>
  <si>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</si>
  <si>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</si>
  <si>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</si>
  <si>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</si>
  <si>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</si>
  <si>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</si>
  <si>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</si>
  <si>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</si>
  <si>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</si>
  <si>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</si>
  <si>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</si>
  <si>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</si>
  <si>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</si>
  <si>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</si>
  <si>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</si>
  <si>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</si>
  <si>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</si>
  <si>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</si>
  <si>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</si>
  <si>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</si>
  <si>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</si>
  <si>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</si>
  <si>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</si>
  <si>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</si>
  <si>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</si>
  <si>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</si>
  <si>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</si>
  <si>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</si>
  <si>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</si>
  <si>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</si>
  <si>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</si>
  <si>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</si>
  <si>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</si>
  <si>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</si>
  <si>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</si>
  <si>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</si>
  <si>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</si>
  <si>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</si>
  <si>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</si>
  <si>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</si>
  <si>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</si>
  <si>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</si>
  <si>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</si>
  <si>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</si>
  <si>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</si>
  <si>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</si>
  <si>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</si>
  <si>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</si>
  <si>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</si>
  <si>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</si>
  <si>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</si>
  <si>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</si>
  <si>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</si>
  <si>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</si>
  <si>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</si>
  <si>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</si>
  <si>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</si>
  <si>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</si>
  <si>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</si>
  <si>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</si>
  <si>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</si>
  <si>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</si>
  <si>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</si>
  <si>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</si>
  <si>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</si>
  <si>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</si>
  <si>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</si>
  <si>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</si>
  <si>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</si>
  <si>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</si>
  <si>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</si>
  <si>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</si>
  <si>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</si>
  <si>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</si>
  <si>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</si>
  <si>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</si>
  <si>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</si>
  <si>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</si>
  <si>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</si>
  <si>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</si>
  <si>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</si>
  <si>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</si>
  <si>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</si>
  <si>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</si>
  <si>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</si>
  <si>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</si>
  <si>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</si>
  <si>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</si>
  <si>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</si>
  <si>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</si>
  <si>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</si>
  <si>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</si>
  <si>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</si>
  <si>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</si>
  <si>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</si>
  <si>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</si>
  <si>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</si>
  <si>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</si>
  <si>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</si>
  <si>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</si>
  <si>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</si>
  <si>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</si>
  <si>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</si>
  <si>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</si>
  <si>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</si>
  <si>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</si>
  <si>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</si>
  <si>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</si>
  <si>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</si>
  <si>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</si>
  <si>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</si>
  <si>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</si>
  <si>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</si>
  <si>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</si>
  <si>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</si>
  <si>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</si>
  <si>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</si>
  <si>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</si>
  <si>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</si>
  <si>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</si>
  <si>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</si>
  <si>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</si>
  <si>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</si>
  <si>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</si>
  <si>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</si>
  <si>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</si>
  <si>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</si>
  <si>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</si>
  <si>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</si>
  <si>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</si>
  <si>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</si>
  <si>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</si>
  <si>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</si>
  <si>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</si>
  <si>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</si>
  <si>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</si>
  <si>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</si>
  <si>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</si>
  <si>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</si>
  <si>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</si>
  <si>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</si>
  <si>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</si>
  <si>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</si>
  <si>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</si>
  <si>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</si>
  <si>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</si>
  <si>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</si>
  <si>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</si>
  <si>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</si>
  <si>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</si>
  <si>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</si>
  <si>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</si>
  <si>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</si>
  <si>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</si>
  <si>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</si>
  <si>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</si>
  <si>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</si>
  <si>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</si>
  <si>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</si>
  <si>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</si>
  <si>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</si>
  <si>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</si>
  <si>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</si>
  <si>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</si>
  <si>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</si>
  <si>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</si>
  <si>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</si>
  <si>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</si>
  <si>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</si>
  <si>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</si>
  <si>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</si>
  <si>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</si>
  <si>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</si>
  <si>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</si>
  <si>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</si>
  <si>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</si>
  <si>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</si>
  <si>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</si>
  <si>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</si>
  <si>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</si>
  <si>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</si>
  <si>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</si>
  <si>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</si>
  <si>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</si>
  <si>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</si>
  <si>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</si>
  <si>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</si>
  <si>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</si>
  <si>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</si>
  <si>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</si>
  <si>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</si>
  <si>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</si>
  <si>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</si>
  <si>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</si>
  <si>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</si>
  <si>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</si>
  <si>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</si>
  <si>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</si>
  <si>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</si>
  <si>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</si>
  <si>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</si>
  <si>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</si>
  <si>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</si>
  <si>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</si>
  <si>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</si>
  <si>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</si>
  <si>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</si>
  <si>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</si>
  <si>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</si>
  <si>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</si>
  <si>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</si>
  <si>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</si>
  <si>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</si>
  <si>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</si>
  <si>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</si>
  <si>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</si>
  <si>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</si>
  <si>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</si>
  <si>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</si>
  <si>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</si>
  <si>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</si>
  <si>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</si>
  <si>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</si>
  <si>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</si>
  <si>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</si>
  <si>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</si>
  <si>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</si>
  <si>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</si>
  <si>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</si>
  <si>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</si>
  <si>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</si>
  <si>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</si>
  <si>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</si>
  <si>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</si>
  <si>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</si>
  <si>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</si>
  <si>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</si>
  <si>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</si>
  <si>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</si>
  <si>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</si>
  <si>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</si>
  <si>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</si>
  <si>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</si>
  <si>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</si>
  <si>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</si>
  <si>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</si>
  <si>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</si>
  <si>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</si>
  <si>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</si>
  <si>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</si>
  <si>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</si>
  <si>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</si>
  <si>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</si>
  <si>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</si>
  <si>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</si>
  <si>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</si>
  <si>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</si>
  <si>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</si>
  <si>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</si>
  <si>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</si>
  <si>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</si>
  <si>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</si>
  <si>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</si>
  <si>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</si>
  <si>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</si>
  <si>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</si>
  <si>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</si>
  <si>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</si>
  <si>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</si>
  <si>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</si>
  <si>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</si>
  <si>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</si>
  <si>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</si>
  <si>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</si>
  <si>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</si>
  <si>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</si>
  <si>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</si>
  <si>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</si>
  <si>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</si>
  <si>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</si>
  <si>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</si>
  <si>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</si>
  <si>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</si>
  <si>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</si>
  <si>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</si>
  <si>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</si>
  <si>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</si>
  <si>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</si>
  <si>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</si>
  <si>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</si>
  <si>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</si>
  <si>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</si>
  <si>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</si>
  <si>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</si>
  <si>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</si>
  <si>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</si>
  <si>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</si>
  <si>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</si>
  <si>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</si>
  <si>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</si>
  <si>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</si>
  <si>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</si>
  <si>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</si>
  <si>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</si>
  <si>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</si>
  <si>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</si>
  <si>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</si>
  <si>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</si>
  <si>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</si>
  <si>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</si>
  <si>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</si>
  <si>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</si>
  <si>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</si>
  <si>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</si>
  <si>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</si>
  <si>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</si>
  <si>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</si>
  <si>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</si>
  <si>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</si>
  <si>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</si>
  <si>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</si>
  <si>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</si>
  <si>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</si>
  <si>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</si>
  <si>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</si>
  <si>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</si>
  <si>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</si>
  <si>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</si>
  <si>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</si>
  <si>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</si>
  <si>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</si>
  <si>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</si>
  <si>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</si>
  <si>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</si>
  <si>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</si>
  <si>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</si>
  <si>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</si>
  <si>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</si>
  <si>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</si>
  <si>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</si>
  <si>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</si>
  <si>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</si>
  <si>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</si>
  <si>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</si>
  <si>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</si>
  <si>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</si>
  <si>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</si>
  <si>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</si>
  <si>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</si>
  <si>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</si>
  <si>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</si>
  <si>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</si>
  <si>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</si>
  <si>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</si>
  <si>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</si>
  <si>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</si>
  <si>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</si>
  <si>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</si>
  <si>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</si>
  <si>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</si>
  <si>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</si>
  <si>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</si>
  <si>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</si>
  <si>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</si>
  <si>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</si>
  <si>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</si>
  <si>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</si>
  <si>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</si>
  <si>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</si>
  <si>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</si>
  <si>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</si>
  <si>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</si>
  <si>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</si>
  <si>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</si>
  <si>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</si>
  <si>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</si>
  <si>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</si>
  <si>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</si>
  <si>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</si>
  <si>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</si>
  <si>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</si>
  <si>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</si>
  <si>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</si>
  <si>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</si>
  <si>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</si>
  <si>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</si>
  <si>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</si>
  <si>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</si>
  <si>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</si>
  <si>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</si>
  <si>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</si>
  <si>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</si>
  <si>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</si>
  <si>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</si>
  <si>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</si>
  <si>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</si>
  <si>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</si>
  <si>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</si>
  <si>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</si>
  <si>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</si>
  <si>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</si>
  <si>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</si>
  <si>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</si>
  <si>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</si>
  <si>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</si>
  <si>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</si>
  <si>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</si>
  <si>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</si>
  <si>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</si>
  <si>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</si>
  <si>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</si>
  <si>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</si>
  <si>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</si>
  <si>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</si>
  <si>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</si>
  <si>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</si>
  <si>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</si>
  <si>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</si>
  <si>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</si>
  <si>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</si>
  <si>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</si>
  <si>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</si>
  <si>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</si>
  <si>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</si>
  <si>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</si>
  <si>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</si>
  <si>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</si>
  <si>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</si>
  <si>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</si>
  <si>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</si>
  <si>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</si>
  <si>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</si>
  <si>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</si>
  <si>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</si>
  <si>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</si>
  <si>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</si>
  <si>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</si>
  <si>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</si>
  <si>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</si>
  <si>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</si>
  <si>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</si>
  <si>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</si>
  <si>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</si>
  <si>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</si>
  <si>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</si>
  <si>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</si>
  <si>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</si>
  <si>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</si>
  <si>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</si>
  <si>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</si>
  <si>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</si>
  <si>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</si>
  <si>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</si>
  <si>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</si>
  <si>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</si>
  <si>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</si>
  <si>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</si>
  <si>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</si>
  <si>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</si>
  <si>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</si>
  <si>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</si>
  <si>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</si>
  <si>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</si>
  <si>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</si>
  <si>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</si>
  <si>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</si>
  <si>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</si>
  <si>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</si>
  <si>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</si>
  <si>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</si>
  <si>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</si>
  <si>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</si>
  <si>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</si>
  <si>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</si>
  <si>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</si>
  <si>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</si>
  <si>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</si>
  <si>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</si>
  <si>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</si>
  <si>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</si>
  <si>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</si>
  <si>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</si>
  <si>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</si>
  <si>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</si>
  <si>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</si>
  <si>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</si>
  <si>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</si>
  <si>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</si>
  <si>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</si>
  <si>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</si>
  <si>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</si>
  <si>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</si>
  <si>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</si>
  <si>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</si>
  <si>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</si>
  <si>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</si>
  <si>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</si>
  <si>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</si>
  <si>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</si>
  <si>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</si>
  <si>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</si>
  <si>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</si>
  <si>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</si>
  <si>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</si>
  <si>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</si>
  <si>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</si>
  <si>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</si>
  <si>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</si>
  <si>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</si>
  <si>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</si>
  <si>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</si>
  <si>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</si>
  <si>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</si>
  <si>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</si>
  <si>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</si>
  <si>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</si>
  <si>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</si>
  <si>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</si>
  <si>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</si>
  <si>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</si>
  <si>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</si>
  <si>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</si>
  <si>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</si>
  <si>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</si>
  <si>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</si>
  <si>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</si>
  <si>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</si>
  <si>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</si>
  <si>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</si>
  <si>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</si>
  <si>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</si>
  <si>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</si>
  <si>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</si>
  <si>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</si>
  <si>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</si>
  <si>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</si>
  <si>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</si>
  <si>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</si>
  <si>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</si>
  <si>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</si>
  <si>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</si>
  <si>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</si>
  <si>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</si>
  <si>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</si>
  <si>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</si>
  <si>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</si>
  <si>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</si>
  <si>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</si>
  <si>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</si>
  <si>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</si>
  <si>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</si>
  <si>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</si>
  <si>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</si>
  <si>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</si>
  <si>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</si>
  <si>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</si>
  <si>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</si>
  <si>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</si>
  <si>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</si>
  <si>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</si>
  <si>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</si>
  <si>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</si>
  <si>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</si>
  <si>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</si>
  <si>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</si>
  <si>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</si>
  <si>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</si>
  <si>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</si>
  <si>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</si>
  <si>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</si>
  <si>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</si>
  <si>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</si>
  <si>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</si>
  <si>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</si>
  <si>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</si>
  <si>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</si>
  <si>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</si>
  <si>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</si>
  <si>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</si>
  <si>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</si>
  <si>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</si>
  <si>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</si>
  <si>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</si>
  <si>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</si>
  <si>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</si>
  <si>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</si>
  <si>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</si>
  <si>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</si>
  <si>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</si>
  <si>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</si>
  <si>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</si>
  <si>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</si>
  <si>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</si>
  <si>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</si>
  <si>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</si>
  <si>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</si>
  <si>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</si>
  <si>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</si>
  <si>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</si>
  <si>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</si>
  <si>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</si>
  <si>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</si>
  <si>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</si>
  <si>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</si>
  <si>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</si>
  <si>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</si>
  <si>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</si>
  <si>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</si>
  <si>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</si>
  <si>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</si>
  <si>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</si>
  <si>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</si>
  <si>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</si>
  <si>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</si>
  <si>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</si>
  <si>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</si>
  <si>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</si>
  <si>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</si>
  <si>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</si>
  <si>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</si>
  <si>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</si>
  <si>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</si>
  <si>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</si>
  <si>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</si>
  <si>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</si>
  <si>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</si>
  <si>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</si>
  <si>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</si>
  <si>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</si>
  <si>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</si>
  <si>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</si>
  <si>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</si>
  <si>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</si>
  <si>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</si>
  <si>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</si>
  <si>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</si>
  <si>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</si>
  <si>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</si>
  <si>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</si>
  <si>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</si>
  <si>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</si>
  <si>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</si>
  <si>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</si>
  <si>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</si>
  <si>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</si>
  <si>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</si>
  <si>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</si>
  <si>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</si>
  <si>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</si>
  <si>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</si>
  <si>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</si>
  <si>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</si>
  <si>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</si>
  <si>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</si>
  <si>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</si>
  <si>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</si>
  <si>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</si>
  <si>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</si>
  <si>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</si>
  <si>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</si>
  <si>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</si>
  <si>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</si>
  <si>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</si>
  <si>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</si>
  <si>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</si>
  <si>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</si>
  <si>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</si>
  <si>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</si>
  <si>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</si>
  <si>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</si>
  <si>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</si>
  <si>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</si>
  <si>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</si>
  <si>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</si>
  <si>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</si>
  <si>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</si>
  <si>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</si>
  <si>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</si>
  <si>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</si>
  <si>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</si>
  <si>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</si>
  <si>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</si>
  <si>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</si>
  <si>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</si>
  <si>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</si>
  <si>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</si>
  <si>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</si>
  <si>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</si>
  <si>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</si>
  <si>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</si>
  <si>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</si>
  <si>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</si>
  <si>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</si>
  <si>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</si>
  <si>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</si>
  <si>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</si>
  <si>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</si>
  <si>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</si>
  <si>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</si>
  <si>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</si>
  <si>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</si>
  <si>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</si>
  <si>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</si>
  <si>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</si>
  <si>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</si>
  <si>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</si>
  <si>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</si>
  <si>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</si>
  <si>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</si>
  <si>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</si>
  <si>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</si>
  <si>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</si>
  <si>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</si>
  <si>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</si>
  <si>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</si>
  <si>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</si>
  <si>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</si>
  <si>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</si>
  <si>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</si>
  <si>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</si>
  <si>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</si>
  <si>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</si>
  <si>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</si>
  <si>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</si>
  <si>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</si>
  <si>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</si>
  <si>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</si>
  <si>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</si>
  <si>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</si>
  <si>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</si>
  <si>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</si>
  <si>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</si>
  <si>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</si>
  <si>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</si>
  <si>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</si>
  <si>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</si>
  <si>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</si>
  <si>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</si>
  <si>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</si>
  <si>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</si>
  <si>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</si>
  <si>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</si>
  <si>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</si>
  <si>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</si>
  <si>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</si>
  <si>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</si>
  <si>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</si>
  <si>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</si>
  <si>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</si>
  <si>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</si>
  <si>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</si>
  <si>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</si>
  <si>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</si>
  <si>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</si>
  <si>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</si>
  <si>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</si>
  <si>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</si>
  <si>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</si>
  <si>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</si>
  <si>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</si>
  <si>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</si>
  <si>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</si>
  <si>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</si>
  <si>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</si>
  <si>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</si>
  <si>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</si>
  <si>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</si>
  <si>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</si>
  <si>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</si>
  <si>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</si>
  <si>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</si>
  <si>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</si>
  <si>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</si>
  <si>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</si>
  <si>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</si>
  <si>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</si>
  <si>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</si>
  <si>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</si>
  <si>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</si>
  <si>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</si>
  <si>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</si>
  <si>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</si>
  <si>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</si>
  <si>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</si>
  <si>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</si>
  <si>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</si>
  <si>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</si>
  <si>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</si>
  <si>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</si>
  <si>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</si>
  <si>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</si>
  <si>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</si>
  <si>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</si>
  <si>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</si>
  <si>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</si>
  <si>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</si>
  <si>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</si>
  <si>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</si>
  <si>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</si>
  <si>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</si>
  <si>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</si>
  <si>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</si>
  <si>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</si>
  <si>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</si>
  <si>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</si>
  <si>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</si>
  <si>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</si>
  <si>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</si>
  <si>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</si>
  <si>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</si>
  <si>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</si>
  <si>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</si>
  <si>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</si>
  <si>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</si>
  <si>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</si>
  <si>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</si>
  <si>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</si>
  <si>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</si>
  <si>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</si>
  <si>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</si>
  <si>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</si>
  <si>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</si>
  <si>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</si>
  <si>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</si>
  <si>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</si>
  <si>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</si>
  <si>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</si>
  <si>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</si>
  <si>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</si>
  <si>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</si>
  <si>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</si>
  <si>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</si>
  <si>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</si>
  <si>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</si>
  <si>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</si>
  <si>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</si>
  <si>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</si>
  <si>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</si>
  <si>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</si>
  <si>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</si>
  <si>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</si>
  <si>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</si>
  <si>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</si>
  <si>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</si>
  <si>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</si>
  <si>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</si>
  <si>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</si>
  <si>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</si>
  <si>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</si>
  <si>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</si>
  <si>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</si>
  <si>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</si>
  <si>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</si>
  <si>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</si>
  <si>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</si>
  <si>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</si>
  <si>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</si>
  <si>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</si>
  <si>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</si>
  <si>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</si>
  <si>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</si>
  <si>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</si>
  <si>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</si>
  <si>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</si>
  <si>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</si>
  <si>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</si>
  <si>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</si>
  <si>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</si>
  <si>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</si>
  <si>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</si>
  <si>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</si>
  <si>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</si>
  <si>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</si>
  <si>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</si>
  <si>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</si>
  <si>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</si>
  <si>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</si>
  <si>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</si>
  <si>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</si>
  <si>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</si>
  <si>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</si>
  <si>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</si>
  <si>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</si>
  <si>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</si>
  <si>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</si>
  <si>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</si>
  <si>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</si>
  <si>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</si>
  <si>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</si>
  <si>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</si>
  <si>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</si>
  <si>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</si>
  <si>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</si>
  <si>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</si>
  <si>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</si>
  <si>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</si>
  <si>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</si>
  <si>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</si>
  <si>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</si>
  <si>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</si>
  <si>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</si>
  <si>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</si>
  <si>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</si>
  <si>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</si>
  <si>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</si>
  <si>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</si>
  <si>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</si>
  <si>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</si>
  <si>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</si>
  <si>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</si>
  <si>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</si>
  <si>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</si>
  <si>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</si>
  <si>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</si>
  <si>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</si>
  <si>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</si>
  <si>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</si>
  <si>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</si>
  <si>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</si>
  <si>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</si>
  <si>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</si>
  <si>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</si>
  <si>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</si>
  <si>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</si>
  <si>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</si>
  <si>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</si>
  <si>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</si>
  <si>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</si>
  <si>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</si>
  <si>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</si>
  <si>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</si>
  <si>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</si>
  <si>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</si>
  <si>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</si>
  <si>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</si>
  <si>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</si>
  <si>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</si>
  <si>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</si>
  <si>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</si>
  <si>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</si>
  <si>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</si>
  <si>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</si>
  <si>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</si>
  <si>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</si>
  <si>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</si>
  <si>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</si>
  <si>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</si>
  <si>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</si>
  <si>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</si>
  <si>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</si>
  <si>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</si>
  <si>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</si>
  <si>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</si>
  <si>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</si>
  <si>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</si>
  <si>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</si>
  <si>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</si>
  <si>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</si>
  <si>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</si>
  <si>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</si>
  <si>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</si>
  <si>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</si>
  <si>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</si>
  <si>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</si>
  <si>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</si>
  <si>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</si>
  <si>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</si>
  <si>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</si>
  <si>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</si>
  <si>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</si>
  <si>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</si>
  <si>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</si>
  <si>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</si>
  <si>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</si>
  <si>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</si>
  <si>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</si>
  <si>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</si>
  <si>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</si>
  <si>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</si>
  <si>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</si>
  <si>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</si>
  <si>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</si>
  <si>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</si>
  <si>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</si>
  <si>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</si>
  <si>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</si>
  <si>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</si>
  <si>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</si>
  <si>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</si>
  <si>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</si>
  <si>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</si>
  <si>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</si>
  <si>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</si>
  <si>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</si>
  <si>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</si>
  <si>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</si>
  <si>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</si>
  <si>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</si>
  <si>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</si>
  <si>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</si>
  <si>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</si>
  <si>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</si>
  <si>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</si>
  <si>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</si>
  <si>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</si>
  <si>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</si>
  <si>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</si>
  <si>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</si>
  <si>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</si>
  <si>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</si>
  <si>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</si>
  <si>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</si>
  <si>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</si>
  <si>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</si>
  <si>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</si>
  <si>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</si>
  <si>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</si>
  <si>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</si>
  <si>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</si>
  <si>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</si>
  <si>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</si>
  <si>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</si>
  <si>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</si>
  <si>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</si>
  <si>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</si>
  <si>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</si>
  <si>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</si>
  <si>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</si>
  <si>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</si>
  <si>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</si>
  <si>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</si>
  <si>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</si>
  <si>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</si>
  <si>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</si>
  <si>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</si>
  <si>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</si>
  <si>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</si>
  <si>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</si>
  <si>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</si>
  <si>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</si>
  <si>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</si>
  <si>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</si>
  <si>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</si>
  <si>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</si>
  <si>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</si>
  <si>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</si>
  <si>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</si>
  <si>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</si>
  <si>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</si>
  <si>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</si>
  <si>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</si>
  <si>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</si>
  <si>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</si>
  <si>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</si>
  <si>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</si>
  <si>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</si>
  <si>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</si>
  <si>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</si>
  <si>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</si>
  <si>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</si>
  <si>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</si>
  <si>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</si>
  <si>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</si>
  <si>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</si>
  <si>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</si>
  <si>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</si>
  <si>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</si>
  <si>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</si>
  <si>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</si>
  <si>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</si>
  <si>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</si>
  <si>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</si>
  <si>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</si>
  <si>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</si>
  <si>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</si>
  <si>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</si>
  <si>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</si>
  <si>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</si>
  <si>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</si>
  <si>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</si>
  <si>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</si>
  <si>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</si>
  <si>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</si>
  <si>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</si>
  <si>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</si>
  <si>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</si>
  <si>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</si>
  <si>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</si>
  <si>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</si>
  <si>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</si>
  <si>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</si>
  <si>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</si>
  <si>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</si>
  <si>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</si>
  <si>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</si>
  <si>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</si>
  <si>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</si>
  <si>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</si>
  <si>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</si>
  <si>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</si>
  <si>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</si>
  <si>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</si>
  <si>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</si>
  <si>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</si>
  <si>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</si>
  <si>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</si>
  <si>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</si>
  <si>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</si>
  <si>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</si>
  <si>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</si>
  <si>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</si>
  <si>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</si>
  <si>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</si>
  <si>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</si>
  <si>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</si>
  <si>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</si>
  <si>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</si>
  <si>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</si>
  <si>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</si>
  <si>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</si>
  <si>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</si>
  <si>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</si>
  <si>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</si>
  <si>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</si>
  <si>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</si>
  <si>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</si>
  <si>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</si>
  <si>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</si>
  <si>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</si>
  <si>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</si>
  <si>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</si>
  <si>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</si>
  <si>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</si>
  <si>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</si>
  <si>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</si>
  <si>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</si>
  <si>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</si>
  <si>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</si>
  <si>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</si>
  <si>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</si>
  <si>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</si>
  <si>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</si>
  <si>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</si>
  <si>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</si>
  <si>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</si>
  <si>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</si>
  <si>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</si>
  <si>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</si>
  <si>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</si>
  <si>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</si>
  <si>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</si>
  <si>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</si>
  <si>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</si>
  <si>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</si>
  <si>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</si>
  <si>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</si>
  <si>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</si>
  <si>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</si>
  <si>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</si>
  <si>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</si>
  <si>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</si>
  <si>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</si>
  <si>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</si>
  <si>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</si>
  <si>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</si>
  <si>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</si>
  <si>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</si>
  <si>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</si>
  <si>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</si>
  <si>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</si>
  <si>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</si>
  <si>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</si>
  <si>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</si>
  <si>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</si>
  <si>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</si>
  <si>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</si>
  <si>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</si>
  <si>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</si>
  <si>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</si>
  <si>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</si>
  <si>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</si>
  <si>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</si>
  <si>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</si>
  <si>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</si>
  <si>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</si>
  <si>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</si>
  <si>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</si>
  <si>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</si>
  <si>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</si>
  <si>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</si>
  <si>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</si>
  <si>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</si>
  <si>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</si>
  <si>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</si>
  <si>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</si>
  <si>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</si>
  <si>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</si>
  <si>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</si>
  <si>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</si>
  <si>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</si>
  <si>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</si>
  <si>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</si>
  <si>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</si>
  <si>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</si>
  <si>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</si>
  <si>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</si>
  <si>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</si>
  <si>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</si>
  <si>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</si>
  <si>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</si>
  <si>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</si>
  <si>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</si>
  <si>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</si>
  <si>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</si>
  <si>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</si>
  <si>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</si>
  <si>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</si>
  <si>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</si>
  <si>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</si>
  <si>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</si>
  <si>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</si>
  <si>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</si>
  <si>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</si>
  <si>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</si>
  <si>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</si>
  <si>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</si>
  <si>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</si>
  <si>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</si>
  <si>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</si>
  <si>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</si>
  <si>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</si>
  <si>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</si>
  <si>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</si>
  <si>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</si>
  <si>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</si>
  <si>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</si>
  <si>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</si>
  <si>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</si>
  <si>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</si>
  <si>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</si>
  <si>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</si>
  <si>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</si>
  <si>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</si>
  <si>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</si>
  <si>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</si>
  <si>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</si>
  <si>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</si>
  <si>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</si>
  <si>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</si>
  <si>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</si>
  <si>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</si>
  <si>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</si>
  <si>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</si>
  <si>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</si>
  <si>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</si>
  <si>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</si>
  <si>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</si>
  <si>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</si>
  <si>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</si>
  <si>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</si>
  <si>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</si>
  <si>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</si>
  <si>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</si>
  <si>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</si>
  <si>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</si>
  <si>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</si>
  <si>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</si>
  <si>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</si>
  <si>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</si>
  <si>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</si>
  <si>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</si>
  <si>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</si>
  <si>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</si>
  <si>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</si>
  <si>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</si>
  <si>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</si>
  <si>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</si>
  <si>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</si>
  <si>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</si>
  <si>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</si>
  <si>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</si>
  <si>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</si>
  <si>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</si>
  <si>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</si>
  <si>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</si>
  <si>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</si>
  <si>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</si>
  <si>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</si>
  <si>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</si>
  <si>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</si>
  <si>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</si>
  <si>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</si>
  <si>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</si>
  <si>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</si>
  <si>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</si>
  <si>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</si>
  <si>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</si>
  <si>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</si>
  <si>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</si>
  <si>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</si>
  <si>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</si>
  <si>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</si>
  <si>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</si>
  <si>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</si>
  <si>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</si>
  <si>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</si>
  <si>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</si>
  <si>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</si>
  <si>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</si>
  <si>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</si>
  <si>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</si>
  <si>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</si>
  <si>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</si>
  <si>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</si>
  <si>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</si>
  <si>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</si>
  <si>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</si>
  <si>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</si>
  <si>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</si>
  <si>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</si>
  <si>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</si>
  <si>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</si>
  <si>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</si>
  <si>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</si>
  <si>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</si>
  <si>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</si>
  <si>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</si>
  <si>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</si>
  <si>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</si>
  <si>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</si>
  <si>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</si>
  <si>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</si>
  <si>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</si>
  <si>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</si>
  <si>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</si>
  <si>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</si>
  <si>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</si>
  <si>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</si>
  <si>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</si>
  <si>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</si>
  <si>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</si>
  <si>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</si>
  <si>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</si>
  <si>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</si>
  <si>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</si>
  <si>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</si>
  <si>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</si>
  <si>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</si>
  <si>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</si>
  <si>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</si>
  <si>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</si>
  <si>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</si>
  <si>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</si>
  <si>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</si>
  <si>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</si>
  <si>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</si>
  <si>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</si>
  <si>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</si>
  <si>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</si>
  <si>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</si>
  <si>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</si>
  <si>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</si>
  <si>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</si>
  <si>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</si>
  <si>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</si>
  <si>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</si>
  <si>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</si>
  <si>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</si>
  <si>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</si>
  <si>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</si>
  <si>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</si>
  <si>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</si>
  <si>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</si>
  <si>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</si>
  <si>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</si>
  <si>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</si>
  <si>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</si>
  <si>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</si>
  <si>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</si>
  <si>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</si>
  <si>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</si>
  <si>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</si>
  <si>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</si>
  <si>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</si>
  <si>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</si>
  <si>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</si>
  <si>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</si>
  <si>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</si>
  <si>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</si>
  <si>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</si>
  <si>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</si>
  <si>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</si>
  <si>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</si>
  <si>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</si>
  <si>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</si>
  <si>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</si>
  <si>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</si>
  <si>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</si>
  <si>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</si>
  <si>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</si>
  <si>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</si>
  <si>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</si>
  <si>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</si>
  <si>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</si>
  <si>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</si>
  <si>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</si>
  <si>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</si>
  <si>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</si>
  <si>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</si>
  <si>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</si>
  <si>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</si>
  <si>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</si>
  <si>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</si>
  <si>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</si>
  <si>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</si>
  <si>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</si>
  <si>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</si>
  <si>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</si>
  <si>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</si>
  <si>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</si>
  <si>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</si>
  <si>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</si>
  <si>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</si>
  <si>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</si>
  <si>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</si>
  <si>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</si>
  <si>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</si>
  <si>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</si>
  <si>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</si>
  <si>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</si>
  <si>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</si>
  <si>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</si>
  <si>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</si>
  <si>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</si>
  <si>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</si>
  <si>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</si>
  <si>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</si>
  <si>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</si>
  <si>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</si>
  <si>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</si>
  <si>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</si>
  <si>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</si>
  <si>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</si>
  <si>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</si>
  <si>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</si>
  <si>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</si>
  <si>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</si>
  <si>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</si>
  <si>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</si>
  <si>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</si>
  <si>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</si>
  <si>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</si>
  <si>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</si>
  <si>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</si>
  <si>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</si>
  <si>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</si>
  <si>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</si>
  <si>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</si>
  <si>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</si>
  <si>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</si>
  <si>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</si>
  <si>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</si>
  <si>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</si>
  <si>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</si>
  <si>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</si>
  <si>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</si>
  <si>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</si>
  <si>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</si>
  <si>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</si>
  <si>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</si>
  <si>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</si>
  <si>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</si>
  <si>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</si>
  <si>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</si>
  <si>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</si>
  <si>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</si>
  <si>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</si>
  <si>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</si>
  <si>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</si>
  <si>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</si>
  <si>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</si>
  <si>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</si>
  <si>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</si>
  <si>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</si>
  <si>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</si>
  <si>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</si>
  <si>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</si>
  <si>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</si>
  <si>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</si>
  <si>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</si>
  <si>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</si>
  <si>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</si>
  <si>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</si>
  <si>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</si>
  <si>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</si>
  <si>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</si>
  <si>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</si>
  <si>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</si>
  <si>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</si>
  <si>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</si>
  <si>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</si>
  <si>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</si>
  <si>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</si>
  <si>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</si>
  <si>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</si>
  <si>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</si>
  <si>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</si>
  <si>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</si>
  <si>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</si>
  <si>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</si>
  <si>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</si>
  <si>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</si>
  <si>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</si>
  <si>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</si>
  <si>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</si>
  <si>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</si>
  <si>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</si>
  <si>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</si>
  <si>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</si>
  <si>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</si>
  <si>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</si>
  <si>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</si>
  <si>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</si>
  <si>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</si>
  <si>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</si>
  <si>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</si>
  <si>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</si>
  <si>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</si>
  <si>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</si>
  <si>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</si>
  <si>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</si>
  <si>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</si>
  <si>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</si>
  <si>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</si>
  <si>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</si>
  <si>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</si>
  <si>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</si>
  <si>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</si>
  <si>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</si>
  <si>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</si>
  <si>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</si>
  <si>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</si>
  <si>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</si>
  <si>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</si>
  <si>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</si>
  <si>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</si>
  <si>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</si>
  <si>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</si>
  <si>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</si>
  <si>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</si>
  <si>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</si>
  <si>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</si>
  <si>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</si>
  <si>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</si>
  <si>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</si>
  <si>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</si>
  <si>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</si>
  <si>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</si>
  <si>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</si>
  <si>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</si>
  <si>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</si>
  <si>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</si>
  <si>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</si>
  <si>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</si>
  <si>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</si>
  <si>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</si>
  <si>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</si>
  <si>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</si>
  <si>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</si>
  <si>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</si>
  <si>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</si>
  <si>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</si>
  <si>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</si>
  <si>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</si>
  <si>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</si>
  <si>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</si>
  <si>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</si>
  <si>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</si>
  <si>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</si>
  <si>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</si>
  <si>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</si>
  <si>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</si>
  <si>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</si>
  <si>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</si>
  <si>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</si>
  <si>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</si>
  <si>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</si>
  <si>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</si>
  <si>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</si>
  <si>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</si>
  <si>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</si>
  <si>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</si>
  <si>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</si>
  <si>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</si>
  <si>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</si>
  <si>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</si>
  <si>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</si>
  <si>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</si>
  <si>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</si>
  <si>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</si>
  <si>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</si>
  <si>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</si>
  <si>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</si>
  <si>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</si>
  <si>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</si>
  <si>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</si>
  <si>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</si>
  <si>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</si>
  <si>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</si>
  <si>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</si>
  <si>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</si>
  <si>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</si>
  <si>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</si>
  <si>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</si>
  <si>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</si>
  <si>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</si>
  <si>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</si>
  <si>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</si>
  <si>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</si>
  <si>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</si>
  <si>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</si>
  <si>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</si>
  <si>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</si>
  <si>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</si>
  <si>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</si>
  <si>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</si>
  <si>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</si>
  <si>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</si>
  <si>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</si>
  <si>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</si>
  <si>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</si>
  <si>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</si>
  <si>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</si>
  <si>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</si>
  <si>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</si>
  <si>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</si>
  <si>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</si>
  <si>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</si>
  <si>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</si>
  <si>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</si>
  <si>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</si>
  <si>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</si>
  <si>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</si>
  <si>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</si>
  <si>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</si>
  <si>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</si>
  <si>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</si>
  <si>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</si>
  <si>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</si>
  <si>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</si>
  <si>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</si>
  <si>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</si>
  <si>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</si>
  <si>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</si>
  <si>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</si>
  <si>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</si>
  <si>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</si>
  <si>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</si>
  <si>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</si>
  <si>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</si>
  <si>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</si>
  <si>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</si>
  <si>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</si>
  <si>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</si>
  <si>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</si>
  <si>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</si>
  <si>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</si>
  <si>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</si>
  <si>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</si>
  <si>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</si>
  <si>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</si>
  <si>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</si>
  <si>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</si>
  <si>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</si>
  <si>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</si>
  <si>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</si>
  <si>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</si>
  <si>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</si>
  <si>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</si>
  <si>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</si>
  <si>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</si>
  <si>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</si>
  <si>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</si>
  <si>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</si>
  <si>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</si>
  <si>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</si>
  <si>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</si>
  <si>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</si>
  <si>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</si>
  <si>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</si>
  <si>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</si>
  <si>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</si>
  <si>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</si>
  <si>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</si>
  <si>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</si>
  <si>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</si>
  <si>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</si>
  <si>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</si>
  <si>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</si>
  <si>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</si>
  <si>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</si>
  <si>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</si>
  <si>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</si>
  <si>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</si>
  <si>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</si>
  <si>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</si>
  <si>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</si>
  <si>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</si>
  <si>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</si>
  <si>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</si>
  <si>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</si>
  <si>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</si>
  <si>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</si>
  <si>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</si>
  <si>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</si>
  <si>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</si>
  <si>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</si>
  <si>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</si>
  <si>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</si>
  <si>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</si>
  <si>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</si>
  <si>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</si>
  <si>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</si>
  <si>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</si>
  <si>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</si>
  <si>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</si>
  <si>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</si>
  <si>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</si>
  <si>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</si>
  <si>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</si>
  <si>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</si>
  <si>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</si>
  <si>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</si>
  <si>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</si>
  <si>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</si>
  <si>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</si>
  <si>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</si>
  <si>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</si>
  <si>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</si>
  <si>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</si>
  <si>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</si>
  <si>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</si>
  <si>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</si>
  <si>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</si>
  <si>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</si>
  <si>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</si>
  <si>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</si>
  <si>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</si>
  <si>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</si>
  <si>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</si>
  <si>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</si>
  <si>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</si>
  <si>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</si>
  <si>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</si>
  <si>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</si>
  <si>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</si>
  <si>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</si>
  <si>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</si>
  <si>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</si>
  <si>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</si>
  <si>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</si>
  <si>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</si>
  <si>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</si>
  <si>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</si>
  <si>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</si>
  <si>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</si>
  <si>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</si>
  <si>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</si>
  <si>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</si>
  <si>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</si>
  <si>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</si>
  <si>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</si>
  <si>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</si>
  <si>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</si>
  <si>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</si>
  <si>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</si>
  <si>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</si>
  <si>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</si>
  <si>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</si>
  <si>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</si>
  <si>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</si>
  <si>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</si>
  <si>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</si>
  <si>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</si>
  <si>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</si>
  <si>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</si>
  <si>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</si>
  <si>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</si>
  <si>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</si>
  <si>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</si>
  <si>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</si>
  <si>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</si>
  <si>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</si>
  <si>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</si>
  <si>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</si>
  <si>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</si>
  <si>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</si>
  <si>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</si>
  <si>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</si>
  <si>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</si>
  <si>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</si>
  <si>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</si>
  <si>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</si>
  <si>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</si>
  <si>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</si>
  <si>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</si>
  <si>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</si>
  <si>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</si>
  <si>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</si>
  <si>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</si>
  <si>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</si>
  <si>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</si>
  <si>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</si>
  <si>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</si>
  <si>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</si>
  <si>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</si>
  <si>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</si>
  <si>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</si>
  <si>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</si>
  <si>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</si>
  <si>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</si>
  <si>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</si>
  <si>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</si>
  <si>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</si>
  <si>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</si>
  <si>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</si>
  <si>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</si>
  <si>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</si>
  <si>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</si>
  <si>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</si>
  <si>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</si>
  <si>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</si>
  <si>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</si>
  <si>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</si>
  <si>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</si>
  <si>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</si>
  <si>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</si>
  <si>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</si>
  <si>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</si>
  <si>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</si>
  <si>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</si>
  <si>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</si>
  <si>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</si>
  <si>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</si>
  <si>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</si>
  <si>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</si>
  <si>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</si>
  <si>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</si>
  <si>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</si>
  <si>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</si>
  <si>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</si>
  <si>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</si>
  <si>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</si>
  <si>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</si>
  <si>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</si>
  <si>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</si>
  <si>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</si>
  <si>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</si>
  <si>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</si>
  <si>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</si>
  <si>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</si>
  <si>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</si>
  <si>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</si>
  <si>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</si>
  <si>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</si>
  <si>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</si>
  <si>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</si>
  <si>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</si>
  <si>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</si>
  <si>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</si>
  <si>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</si>
  <si>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</si>
  <si>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</si>
  <si>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</si>
  <si>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</si>
  <si>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</si>
  <si>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</si>
  <si>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</si>
  <si>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</si>
  <si>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</si>
  <si>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</si>
  <si>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</si>
  <si>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</si>
  <si>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</si>
  <si>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</si>
  <si>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</si>
  <si>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</si>
  <si>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</si>
  <si>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</si>
  <si>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</si>
  <si>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</si>
  <si>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</si>
  <si>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</si>
  <si>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</si>
  <si>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</si>
  <si>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</si>
  <si>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</si>
  <si>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</si>
  <si>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</si>
  <si>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</si>
  <si>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</si>
  <si>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</si>
  <si>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</si>
  <si>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</si>
  <si>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</si>
  <si>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</si>
  <si>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</si>
  <si>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</si>
  <si>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</si>
  <si>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</si>
  <si>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</si>
  <si>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</si>
  <si>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</si>
  <si>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</si>
  <si>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</si>
  <si>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</si>
  <si>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</si>
  <si>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</si>
  <si>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</si>
  <si>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</si>
  <si>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</si>
  <si>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</si>
  <si>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</si>
  <si>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</si>
  <si>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</si>
  <si>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</si>
  <si>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</si>
  <si>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</si>
  <si>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</si>
  <si>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</si>
  <si>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</si>
  <si>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</si>
  <si>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</si>
  <si>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</si>
  <si>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</si>
  <si>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</si>
  <si>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</si>
  <si>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</si>
  <si>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</si>
  <si>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</si>
  <si>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</si>
  <si>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</si>
  <si>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</si>
  <si>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</si>
  <si>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</si>
  <si>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</si>
  <si>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</si>
  <si>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</si>
  <si>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</si>
  <si>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</si>
  <si>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</si>
  <si>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</si>
  <si>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</si>
  <si>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</si>
  <si>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</si>
  <si>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</si>
  <si>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</si>
  <si>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</si>
  <si>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</si>
  <si>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</si>
  <si>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</si>
  <si>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</si>
  <si>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</si>
  <si>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</si>
  <si>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</si>
  <si>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</si>
  <si>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</si>
  <si>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</si>
  <si>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</si>
  <si>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</si>
  <si>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</si>
  <si>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</si>
  <si>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</si>
  <si>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</si>
  <si>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</si>
  <si>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</si>
  <si>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</si>
  <si>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</si>
  <si>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</si>
  <si>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</si>
  <si>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</si>
  <si>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</si>
  <si>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</si>
  <si>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</si>
  <si>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</si>
  <si>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</si>
  <si>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</si>
  <si>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</si>
  <si>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</si>
  <si>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</si>
  <si>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</si>
  <si>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</si>
  <si>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</si>
  <si>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</si>
  <si>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</si>
  <si>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</si>
  <si>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</si>
  <si>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</si>
  <si>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</si>
  <si>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</si>
  <si>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</si>
  <si>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</si>
  <si>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</si>
  <si>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</si>
  <si>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</si>
  <si>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</si>
  <si>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</si>
  <si>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</si>
  <si>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</si>
  <si>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</si>
  <si>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</si>
  <si>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</si>
  <si>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</si>
  <si>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</si>
  <si>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</si>
  <si>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</si>
  <si>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</si>
  <si>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</si>
  <si>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</si>
  <si>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</si>
  <si>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</si>
  <si>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</si>
  <si>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</si>
  <si>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</si>
  <si>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</si>
  <si>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</si>
  <si>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</si>
  <si>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</si>
  <si>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</si>
  <si>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</si>
  <si>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</si>
  <si>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</si>
  <si>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</si>
  <si>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</si>
  <si>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</si>
  <si>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</si>
  <si>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</si>
  <si>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</si>
  <si>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</si>
  <si>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</si>
  <si>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</si>
  <si>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</si>
  <si>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</si>
  <si>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</si>
  <si>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</si>
  <si>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</si>
  <si>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</si>
  <si>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</si>
  <si>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</si>
  <si>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</si>
  <si>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</si>
  <si>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</si>
  <si>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</si>
  <si>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</si>
  <si>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</si>
  <si>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</si>
  <si>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</si>
  <si>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</si>
  <si>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</si>
  <si>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</si>
  <si>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</si>
  <si>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</si>
  <si>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</si>
  <si>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</si>
  <si>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</si>
  <si>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</si>
  <si>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</si>
  <si>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</si>
  <si>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</si>
  <si>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</si>
  <si>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</si>
  <si>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</si>
  <si>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</si>
  <si>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</si>
  <si>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</si>
  <si>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</si>
  <si>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</si>
  <si>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</si>
  <si>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</si>
  <si>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</si>
  <si>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</si>
  <si>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</si>
  <si>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</si>
  <si>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</si>
  <si>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</si>
  <si>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</si>
  <si>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</si>
  <si>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</si>
  <si>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</si>
  <si>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</si>
  <si>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</si>
  <si>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</si>
  <si>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</si>
  <si>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</si>
  <si>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</si>
  <si>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</si>
  <si>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</si>
  <si>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</si>
  <si>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</si>
  <si>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</si>
  <si>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</si>
  <si>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</si>
  <si>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</si>
  <si>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</si>
  <si>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</si>
  <si>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</si>
  <si>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</si>
  <si>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</si>
  <si>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</si>
  <si>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</si>
  <si>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</si>
  <si>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</si>
  <si>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</si>
  <si>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</si>
  <si>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</si>
  <si>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</si>
  <si>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</si>
  <si>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</si>
  <si>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</si>
  <si>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</si>
  <si>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</si>
  <si>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</si>
  <si>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</si>
  <si>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</si>
  <si>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</si>
  <si>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</si>
  <si>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</si>
  <si>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</si>
  <si>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</si>
  <si>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</si>
  <si>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</si>
  <si>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</si>
  <si>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</si>
  <si>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</si>
  <si>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</si>
  <si>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</si>
  <si>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</si>
  <si>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</si>
  <si>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</si>
  <si>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</si>
  <si>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</si>
  <si>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</si>
  <si>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</si>
  <si>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</si>
  <si>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</si>
  <si>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</si>
  <si>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</si>
  <si>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</si>
  <si>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</si>
  <si>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</si>
  <si>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</si>
  <si>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</si>
  <si>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</si>
  <si>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</si>
  <si>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</si>
  <si>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</si>
  <si>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</si>
  <si>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</si>
  <si>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</si>
  <si>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</si>
  <si>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</si>
  <si>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</si>
  <si>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</si>
  <si>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</si>
  <si>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</si>
  <si>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</si>
  <si>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</si>
  <si>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</si>
  <si>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</si>
  <si>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</si>
  <si>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</si>
  <si>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</si>
  <si>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</si>
  <si>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</si>
  <si>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</si>
  <si>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</si>
  <si>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</si>
  <si>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</si>
  <si>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</si>
  <si>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</si>
  <si>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</si>
  <si>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</si>
  <si>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</si>
  <si>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</si>
  <si>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</si>
  <si>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</si>
  <si>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</si>
  <si>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</si>
  <si>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</si>
  <si>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</si>
  <si>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</si>
  <si>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</si>
  <si>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</si>
  <si>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</si>
  <si>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</si>
  <si>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</si>
  <si>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</si>
  <si>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</si>
  <si>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</si>
  <si>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</si>
  <si>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</si>
  <si>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</si>
  <si>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</si>
  <si>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</si>
  <si>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</si>
  <si>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</si>
  <si>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</si>
  <si>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</si>
  <si>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</si>
  <si>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</si>
  <si>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</si>
  <si>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</si>
  <si>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</si>
  <si>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</si>
  <si>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</si>
  <si>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</si>
  <si>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</si>
  <si>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</si>
  <si>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</si>
  <si>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</si>
  <si>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</si>
  <si>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</si>
  <si>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</si>
  <si>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</si>
  <si>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</si>
  <si>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</si>
  <si>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</si>
  <si>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</si>
  <si>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</si>
  <si>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</si>
  <si>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</si>
  <si>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</si>
  <si>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</si>
  <si>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</si>
  <si>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</si>
  <si>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</si>
  <si>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</si>
  <si>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</si>
  <si>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</si>
  <si>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</si>
  <si>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</si>
  <si>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</si>
  <si>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</si>
  <si>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</si>
  <si>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</si>
  <si>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</si>
  <si>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</si>
  <si>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</si>
  <si>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</si>
  <si>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</si>
  <si>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</si>
  <si>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</si>
  <si>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</si>
  <si>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</si>
  <si>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</si>
  <si>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</si>
  <si>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</si>
  <si>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</si>
  <si>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</si>
  <si>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</si>
  <si>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</si>
  <si>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</si>
  <si>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</si>
  <si>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</si>
  <si>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</si>
  <si>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</si>
  <si>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</si>
  <si>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</si>
  <si>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</si>
  <si>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</si>
  <si>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</si>
  <si>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</si>
  <si>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</si>
  <si>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</si>
  <si>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</si>
  <si>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</si>
  <si>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</si>
  <si>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</si>
  <si>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</si>
  <si>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</si>
  <si>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</si>
  <si>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</si>
  <si>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</si>
  <si>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</si>
  <si>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</si>
  <si>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</si>
  <si>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</si>
  <si>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</si>
  <si>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</si>
  <si>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</si>
  <si>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</si>
  <si>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</si>
  <si>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</si>
  <si>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</si>
  <si>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</si>
  <si>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</si>
  <si>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</si>
  <si>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</si>
  <si>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</si>
  <si>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</si>
  <si>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</si>
  <si>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</si>
  <si>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</si>
  <si>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</si>
  <si>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</si>
  <si>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</si>
  <si>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</si>
  <si>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</si>
  <si>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</si>
  <si>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</si>
  <si>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</si>
  <si>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</si>
  <si>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</si>
  <si>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</si>
  <si>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</si>
  <si>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</si>
  <si>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</si>
  <si>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</si>
  <si>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</si>
  <si>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</si>
  <si>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</si>
  <si>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</si>
  <si>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</si>
  <si>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</si>
  <si>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</si>
  <si>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</si>
  <si>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</si>
  <si>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</si>
  <si>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</si>
  <si>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</si>
  <si>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</si>
  <si>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</si>
  <si>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</si>
  <si>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</si>
  <si>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</si>
  <si>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</si>
  <si>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</si>
  <si>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</si>
  <si>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</si>
  <si>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</si>
  <si>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</si>
  <si>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</si>
  <si>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</si>
  <si>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</si>
  <si>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</si>
  <si>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</si>
  <si>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</si>
  <si>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</si>
  <si>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</si>
  <si>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</si>
  <si>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</si>
  <si>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</si>
  <si>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</si>
  <si>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</si>
  <si>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</si>
  <si>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</si>
  <si>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</si>
  <si>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</si>
  <si>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</si>
  <si>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</si>
  <si>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</si>
  <si>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</si>
  <si>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</si>
  <si>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</si>
  <si>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</si>
  <si>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</si>
  <si>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</si>
  <si>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</si>
  <si>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</si>
  <si>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</si>
  <si>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</si>
  <si>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</si>
  <si>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</si>
  <si>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</si>
  <si>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</si>
  <si>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</si>
  <si>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</si>
  <si>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</si>
  <si>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</si>
  <si>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</si>
  <si>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</si>
  <si>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</si>
  <si>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</si>
  <si>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</si>
  <si>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</si>
  <si>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</si>
  <si>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</si>
  <si>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</si>
  <si>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</si>
  <si>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</si>
  <si>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</si>
  <si>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</si>
  <si>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</si>
  <si>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</si>
  <si>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</si>
  <si>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</si>
  <si>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</si>
  <si>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</si>
  <si>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</si>
  <si>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</si>
  <si>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</si>
  <si>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</si>
  <si>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</si>
  <si>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</si>
  <si>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</si>
  <si>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</si>
  <si>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</si>
  <si>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</si>
  <si>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</si>
  <si>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</si>
  <si>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</si>
  <si>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</si>
  <si>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</si>
  <si>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</si>
  <si>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</si>
  <si>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</si>
  <si>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</si>
  <si>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</si>
  <si>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</si>
  <si>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</si>
  <si>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</si>
  <si>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</si>
  <si>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</si>
  <si>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</si>
  <si>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</si>
  <si>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</si>
  <si>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</si>
  <si>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</si>
  <si>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</si>
  <si>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</si>
  <si>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</si>
  <si>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</si>
  <si>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</si>
  <si>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</si>
  <si>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</si>
  <si>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</si>
  <si>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</si>
  <si>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</si>
  <si>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</si>
  <si>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</si>
  <si>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</si>
  <si>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</si>
  <si>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</si>
  <si>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</si>
  <si>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</si>
  <si>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</si>
  <si>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</si>
  <si>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</si>
  <si>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</si>
  <si>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</si>
  <si>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</si>
  <si>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</si>
  <si>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</si>
  <si>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</si>
  <si>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</si>
  <si>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</si>
  <si>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</si>
  <si>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</si>
  <si>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</si>
  <si>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</si>
  <si>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</si>
  <si>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</si>
  <si>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</si>
  <si>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</si>
  <si>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</si>
  <si>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</si>
  <si>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</si>
  <si>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</si>
  <si>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</si>
  <si>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</si>
  <si>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</si>
  <si>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</si>
  <si>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</si>
  <si>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</si>
  <si>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</si>
  <si>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</si>
  <si>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</si>
  <si>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</si>
  <si>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</si>
  <si>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</si>
  <si>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</si>
  <si>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</si>
  <si>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</si>
  <si>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</si>
  <si>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</si>
  <si>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</si>
  <si>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</si>
  <si>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</si>
  <si>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</si>
  <si>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</si>
  <si>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</si>
  <si>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</si>
  <si>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</si>
  <si>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</si>
  <si>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</si>
  <si>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</si>
  <si>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</si>
  <si>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</si>
  <si>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</si>
  <si>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</si>
  <si>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</si>
  <si>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</si>
  <si>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</si>
  <si>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</si>
  <si>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</si>
  <si>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</si>
  <si>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</si>
  <si>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</si>
  <si>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</si>
  <si>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</si>
  <si>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</si>
  <si>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</si>
  <si>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</si>
  <si>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</si>
  <si>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</si>
  <si>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</si>
  <si>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</si>
  <si>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</si>
  <si>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</si>
  <si>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</si>
  <si>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</si>
  <si>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</si>
  <si>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</si>
  <si>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</si>
  <si>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</si>
  <si>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</si>
  <si>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</si>
  <si>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</si>
  <si>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</si>
  <si>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</si>
  <si>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</si>
  <si>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</si>
  <si>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</si>
  <si>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</si>
  <si>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</si>
  <si>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</si>
  <si>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</si>
  <si>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</si>
  <si>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</si>
  <si>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</si>
  <si>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</si>
  <si>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</si>
  <si>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</si>
  <si>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</si>
  <si>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</si>
  <si>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</si>
  <si>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</si>
  <si>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</si>
  <si>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</si>
  <si>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</si>
  <si>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</si>
  <si>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</si>
  <si>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</si>
  <si>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</si>
  <si>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</si>
  <si>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</si>
  <si>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</si>
  <si>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</si>
  <si>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</si>
  <si>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</si>
  <si>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</si>
  <si>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</si>
  <si>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</si>
  <si>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</si>
  <si>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</si>
  <si>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</si>
  <si>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</si>
  <si>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</si>
  <si>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</si>
  <si>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</si>
  <si>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</si>
  <si>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</si>
  <si>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</si>
  <si>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</si>
  <si>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</si>
  <si>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</si>
  <si>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</si>
  <si>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</si>
  <si>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</si>
  <si>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</si>
  <si>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</si>
  <si>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</si>
  <si>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</si>
  <si>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</si>
  <si>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</si>
  <si>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</si>
  <si>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</si>
  <si>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</si>
  <si>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</si>
  <si>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</si>
  <si>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</si>
  <si>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</si>
  <si>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</si>
  <si>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</si>
  <si>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</si>
  <si>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</si>
  <si>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</si>
  <si>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</si>
  <si>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</si>
  <si>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</si>
  <si>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</si>
  <si>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</si>
  <si>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</si>
  <si>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</si>
  <si>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</si>
  <si>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</si>
  <si>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</si>
  <si>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</si>
  <si>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</si>
  <si>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</si>
  <si>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</si>
  <si>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</si>
  <si>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</si>
  <si>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</si>
  <si>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</si>
  <si>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</si>
  <si>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</si>
  <si>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</si>
  <si>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</si>
  <si>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</si>
  <si>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</si>
  <si>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</si>
  <si>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</si>
  <si>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</si>
  <si>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</si>
  <si>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</si>
  <si>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</si>
  <si>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</si>
  <si>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</si>
  <si>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</si>
  <si>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</si>
  <si>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</si>
  <si>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</si>
  <si>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</si>
  <si>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</si>
  <si>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</si>
  <si>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</si>
  <si>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</si>
  <si>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</si>
  <si>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</si>
  <si>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</si>
  <si>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</si>
  <si>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</si>
  <si>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</si>
  <si>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</si>
  <si>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</si>
  <si>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</si>
  <si>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</si>
  <si>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</si>
  <si>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</si>
  <si>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</si>
  <si>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</si>
  <si>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</si>
  <si>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</si>
  <si>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</si>
  <si>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</si>
  <si>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</si>
  <si>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</si>
  <si>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</si>
  <si>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</si>
  <si>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</si>
  <si>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</si>
  <si>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</si>
  <si>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</si>
  <si>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</si>
  <si>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</si>
  <si>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</si>
  <si>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</si>
  <si>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</si>
  <si>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</si>
  <si>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</si>
  <si>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</si>
  <si>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</si>
  <si>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</si>
  <si>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</si>
  <si>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</si>
  <si>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</si>
  <si>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</si>
  <si>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</si>
  <si>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</si>
  <si>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</si>
  <si>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</si>
  <si>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</si>
  <si>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</si>
  <si>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</si>
  <si>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</si>
  <si>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</si>
  <si>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</si>
  <si>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</si>
  <si>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</si>
  <si>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</si>
  <si>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</si>
  <si>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</si>
  <si>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</si>
  <si>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</si>
  <si>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</si>
  <si>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</si>
  <si>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</si>
  <si>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</si>
  <si>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</si>
  <si>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</si>
  <si>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</si>
  <si>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</si>
  <si>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</si>
  <si>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</si>
  <si>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</si>
  <si>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</si>
  <si>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</si>
  <si>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</si>
  <si>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</si>
  <si>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</si>
  <si>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</si>
  <si>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</si>
  <si>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</si>
  <si>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</si>
  <si>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</si>
  <si>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</si>
  <si>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</si>
  <si>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</si>
  <si>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</si>
  <si>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</si>
  <si>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</si>
  <si>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</si>
  <si>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</si>
  <si>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</si>
  <si>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</si>
  <si>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</si>
  <si>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</si>
  <si>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</si>
  <si>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</si>
  <si>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</si>
  <si>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</si>
  <si>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</si>
  <si>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</si>
  <si>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</si>
  <si>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</si>
  <si>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</si>
  <si>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</si>
  <si>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</si>
  <si>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</si>
  <si>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</si>
  <si>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</si>
  <si>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</si>
  <si>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</si>
  <si>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</si>
  <si>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</si>
  <si>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</si>
  <si>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</si>
  <si>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</si>
  <si>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</si>
  <si>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</si>
  <si>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</si>
  <si>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</si>
  <si>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</si>
  <si>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</si>
  <si>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</si>
  <si>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</si>
  <si>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</si>
  <si>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</si>
  <si>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</si>
  <si>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</si>
  <si>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</si>
  <si>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</si>
  <si>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</si>
  <si>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</si>
  <si>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</si>
  <si>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</si>
  <si>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</si>
  <si>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</si>
  <si>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</si>
  <si>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</si>
  <si>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</si>
  <si>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</si>
  <si>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</si>
  <si>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</si>
  <si>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</si>
  <si>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</si>
  <si>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</si>
  <si>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</si>
  <si>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</si>
  <si>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</si>
  <si>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</si>
  <si>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</si>
  <si>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</si>
  <si>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</si>
  <si>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</si>
  <si>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</si>
  <si>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</si>
  <si>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</si>
  <si>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</si>
  <si>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</si>
  <si>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</si>
  <si>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</si>
  <si>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</si>
  <si>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</si>
  <si>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</si>
  <si>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</si>
  <si>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</si>
  <si>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</si>
  <si>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</si>
  <si>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</si>
  <si>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</si>
  <si>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</si>
  <si>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</si>
  <si>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</si>
  <si>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</si>
  <si>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</si>
  <si>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</si>
  <si>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</si>
  <si>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</si>
  <si>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</si>
  <si>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</si>
  <si>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</si>
  <si>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</si>
  <si>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</si>
  <si>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</si>
  <si>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</si>
  <si>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</si>
  <si>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</si>
  <si>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</si>
  <si>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</si>
  <si>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</si>
  <si>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</si>
  <si>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</si>
  <si>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</si>
  <si>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</si>
  <si>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</si>
  <si>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</si>
  <si>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</si>
  <si>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</si>
  <si>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</si>
  <si>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</si>
  <si>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</si>
  <si>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</si>
  <si>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</si>
  <si>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</si>
  <si>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</si>
  <si>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</si>
  <si>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</si>
  <si>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</si>
  <si>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</si>
  <si>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</si>
  <si>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</si>
  <si>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</si>
  <si>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</si>
  <si>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</si>
  <si>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</si>
  <si>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</si>
  <si>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</si>
  <si>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</si>
  <si>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</si>
  <si>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</si>
  <si>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</si>
  <si>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</si>
  <si>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</si>
  <si>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</si>
  <si>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</si>
  <si>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</si>
  <si>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</si>
  <si>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</si>
  <si>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</si>
  <si>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</si>
  <si>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</si>
  <si>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</si>
  <si>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</si>
  <si>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</si>
  <si>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</si>
  <si>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</si>
  <si>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</si>
  <si>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</si>
  <si>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</si>
  <si>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</si>
  <si>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</si>
  <si>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</si>
  <si>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</si>
  <si>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</si>
  <si>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</si>
  <si>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</si>
  <si>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</si>
  <si>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</si>
  <si>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</si>
  <si>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</si>
  <si>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</si>
  <si>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</si>
  <si>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</si>
  <si>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</si>
  <si>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</si>
  <si>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</si>
  <si>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</si>
  <si>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</si>
  <si>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</si>
  <si>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</si>
  <si>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</si>
  <si>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</si>
  <si>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</si>
  <si>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</si>
  <si>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</si>
  <si>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</si>
  <si>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</si>
  <si>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</si>
  <si>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</si>
  <si>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</si>
  <si>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</si>
  <si>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</si>
  <si>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</si>
  <si>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</si>
  <si>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</si>
  <si>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</si>
  <si>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</si>
  <si>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</si>
  <si>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</si>
  <si>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</si>
  <si>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</si>
  <si>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</si>
  <si>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</si>
  <si>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</si>
  <si>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</si>
  <si>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</si>
  <si>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</si>
  <si>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</si>
  <si>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</si>
  <si>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</si>
  <si>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</si>
  <si>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</si>
  <si>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</si>
  <si>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</si>
  <si>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</si>
  <si>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</si>
  <si>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</si>
  <si>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</si>
  <si>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</si>
  <si>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</si>
  <si>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</si>
  <si>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</si>
  <si>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</si>
  <si>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</si>
  <si>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</si>
  <si>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</si>
  <si>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</si>
  <si>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</si>
  <si>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</si>
  <si>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</si>
  <si>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</si>
  <si>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</si>
  <si>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</si>
  <si>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</si>
  <si>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</si>
  <si>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</si>
  <si>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</si>
  <si>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</si>
  <si>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</si>
  <si>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</si>
  <si>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</si>
  <si>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</si>
  <si>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</si>
  <si>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</si>
  <si>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</si>
  <si>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</si>
  <si>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</si>
  <si>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</si>
  <si>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</si>
  <si>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</si>
  <si>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</si>
  <si>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</si>
  <si>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</si>
  <si>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</si>
  <si>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</si>
  <si>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</si>
  <si>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</si>
  <si>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</si>
  <si>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</si>
  <si>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</si>
  <si>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</si>
  <si>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</si>
  <si>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</si>
  <si>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</si>
  <si>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</si>
  <si>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</si>
  <si>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</si>
  <si>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</si>
  <si>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</si>
  <si>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</si>
  <si>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</si>
  <si>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</si>
  <si>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</si>
  <si>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</si>
  <si>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</si>
  <si>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</si>
  <si>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</si>
  <si>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</si>
  <si>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</si>
  <si>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</si>
  <si>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</si>
  <si>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</si>
  <si>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</si>
  <si>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</si>
  <si>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</si>
  <si>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</si>
  <si>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</si>
  <si>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</si>
  <si>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</si>
  <si>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</si>
  <si>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</si>
  <si>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</si>
  <si>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</si>
  <si>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</si>
  <si>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</si>
  <si>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</si>
  <si>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</si>
  <si>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</si>
  <si>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</si>
  <si>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</si>
  <si>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</si>
  <si>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</si>
  <si>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</si>
  <si>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</si>
  <si>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</si>
  <si>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</si>
  <si>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</si>
  <si>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</si>
  <si>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</si>
  <si>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</si>
  <si>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</si>
  <si>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</si>
  <si>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</si>
  <si>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</si>
  <si>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</si>
  <si>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</si>
  <si>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</si>
  <si>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</si>
  <si>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</si>
  <si>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</si>
  <si>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</si>
  <si>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</si>
  <si>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</si>
  <si>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</si>
  <si>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</si>
  <si>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</si>
  <si>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</si>
  <si>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</si>
  <si>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</si>
  <si>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</si>
  <si>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</si>
  <si>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</si>
  <si>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</si>
  <si>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</si>
  <si>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</si>
  <si>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</si>
  <si>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</si>
  <si>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</si>
  <si>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</si>
  <si>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</si>
  <si>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</si>
  <si>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</si>
  <si>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</si>
  <si>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</si>
  <si>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</si>
  <si>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</si>
  <si>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</si>
  <si>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</si>
  <si>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</si>
  <si>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</si>
  <si>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</si>
  <si>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</si>
  <si>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</si>
  <si>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</si>
  <si>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</si>
  <si>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</si>
  <si>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</si>
  <si>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</si>
  <si>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</si>
  <si>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</si>
  <si>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</si>
  <si>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</si>
  <si>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</si>
  <si>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</si>
  <si>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</si>
  <si>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</si>
  <si>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</si>
  <si>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</si>
  <si>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</si>
  <si>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</si>
  <si>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</si>
  <si>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</si>
  <si>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</si>
  <si>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</si>
  <si>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</si>
  <si>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</si>
  <si>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</si>
  <si>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</si>
  <si>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</si>
  <si>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</si>
  <si>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</si>
  <si>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</si>
  <si>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</si>
  <si>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</si>
  <si>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</si>
  <si>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</si>
  <si>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</si>
  <si>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</si>
  <si>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</si>
  <si>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</si>
  <si>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</si>
  <si>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</si>
  <si>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</si>
  <si>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</si>
  <si>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</si>
  <si>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</si>
  <si>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</si>
  <si>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</si>
  <si>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</si>
  <si>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</si>
  <si>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</si>
  <si>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</si>
  <si>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</si>
  <si>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</si>
  <si>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</si>
  <si>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</si>
  <si>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</si>
  <si>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</si>
  <si>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</si>
  <si>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</si>
  <si>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</si>
  <si>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</si>
  <si>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</si>
  <si>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</si>
  <si>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</si>
  <si>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</si>
  <si>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</si>
  <si>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</si>
  <si>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</si>
  <si>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</si>
  <si>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</si>
  <si>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</si>
  <si>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</si>
  <si>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</si>
  <si>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</si>
  <si>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</si>
  <si>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</si>
  <si>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</si>
  <si>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</si>
  <si>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</si>
  <si>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</si>
  <si>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</si>
  <si>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</si>
  <si>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</si>
  <si>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</si>
  <si>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</si>
  <si>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</si>
  <si>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</si>
  <si>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</si>
  <si>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</si>
  <si>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</si>
  <si>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</si>
  <si>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</si>
  <si>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</si>
  <si>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</si>
  <si>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</si>
  <si>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</si>
  <si>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</si>
  <si>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</si>
  <si>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</si>
  <si>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</si>
  <si>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</si>
  <si>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</si>
  <si>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</si>
  <si>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</si>
  <si>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</si>
  <si>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</si>
  <si>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</si>
  <si>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</si>
  <si>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</si>
  <si>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</si>
  <si>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</si>
  <si>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</si>
  <si>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</si>
  <si>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</si>
  <si>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</si>
  <si>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</si>
  <si>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</si>
  <si>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</si>
  <si>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</si>
  <si>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</si>
  <si>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</si>
  <si>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</si>
  <si>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</si>
  <si>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</si>
  <si>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</si>
  <si>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</si>
  <si>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</si>
  <si>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</si>
  <si>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</si>
  <si>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</si>
  <si>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</si>
  <si>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</si>
  <si>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</si>
  <si>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</si>
  <si>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</si>
  <si>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</si>
  <si>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</si>
  <si>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</si>
  <si>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</si>
  <si>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</si>
  <si>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</si>
  <si>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</si>
  <si>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</si>
  <si>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</si>
  <si>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</si>
  <si>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</si>
  <si>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</si>
  <si>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</si>
  <si>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</si>
  <si>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</si>
  <si>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</si>
  <si>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</si>
  <si>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</si>
  <si>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</si>
  <si>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</si>
  <si>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</si>
  <si>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</si>
  <si>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</si>
  <si>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</si>
  <si>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</si>
  <si>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</si>
  <si>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</si>
  <si>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</si>
  <si>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</si>
  <si>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</si>
  <si>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</si>
  <si>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</si>
  <si>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</si>
  <si>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</si>
  <si>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</si>
  <si>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</si>
  <si>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</si>
  <si>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</si>
  <si>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</si>
  <si>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</si>
  <si>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</si>
  <si>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</si>
  <si>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</si>
  <si>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</si>
  <si>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</si>
  <si>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</si>
  <si>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</si>
  <si>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</si>
  <si>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</si>
  <si>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</si>
  <si>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</si>
  <si>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</si>
  <si>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</si>
  <si>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</si>
  <si>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</si>
  <si>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</si>
  <si>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</si>
  <si>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</si>
  <si>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</si>
  <si>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</si>
  <si>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</si>
  <si>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</si>
  <si>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</si>
  <si>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</si>
  <si>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</si>
  <si>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</si>
  <si>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</si>
  <si>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</si>
  <si>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</si>
  <si>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</si>
  <si>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</si>
  <si>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</si>
  <si>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</si>
  <si>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</si>
  <si>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</si>
  <si>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</si>
  <si>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</si>
  <si>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</si>
  <si>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</si>
  <si>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</si>
  <si>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</si>
  <si>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</si>
  <si>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</si>
  <si>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</si>
  <si>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</si>
  <si>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</si>
  <si>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</si>
  <si>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</si>
  <si>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</si>
  <si>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</si>
  <si>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</si>
  <si>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</si>
  <si>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</si>
  <si>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</si>
  <si>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</si>
  <si>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</si>
  <si>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</si>
  <si>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</si>
  <si>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</si>
  <si>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</si>
  <si>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</si>
  <si>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</si>
  <si>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</si>
  <si>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</si>
  <si>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</si>
  <si>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</si>
  <si>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</si>
  <si>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</si>
  <si>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</si>
  <si>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</si>
  <si>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</si>
  <si>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</si>
  <si>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</si>
  <si>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</si>
  <si>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</si>
  <si>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</si>
  <si>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</si>
  <si>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</si>
  <si>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</si>
  <si>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</si>
  <si>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</si>
  <si>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</si>
  <si>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</si>
  <si>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</si>
  <si>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</si>
  <si>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</si>
  <si>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</si>
  <si>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</si>
  <si>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</si>
  <si>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</si>
  <si>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</si>
  <si>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</si>
  <si>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</si>
  <si>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</si>
  <si>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</si>
  <si>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</si>
  <si>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</si>
  <si>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</si>
  <si>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</si>
  <si>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</si>
  <si>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</si>
  <si>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</si>
  <si>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</si>
  <si>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</si>
  <si>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</si>
  <si>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</si>
  <si>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</si>
  <si>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</si>
  <si>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</si>
  <si>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</si>
  <si>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</si>
  <si>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</si>
  <si>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</si>
  <si>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</si>
  <si>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</si>
  <si>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</si>
  <si>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</si>
  <si>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</si>
  <si>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</si>
  <si>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</si>
  <si>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</si>
  <si>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</si>
  <si>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</si>
  <si>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</si>
  <si>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</si>
  <si>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</si>
  <si>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</si>
  <si>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</si>
  <si>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</si>
  <si>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</si>
  <si>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</si>
  <si>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</si>
  <si>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</si>
  <si>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</si>
  <si>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</si>
  <si>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</si>
  <si>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</si>
  <si>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</si>
  <si>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</si>
  <si>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</si>
  <si>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</si>
  <si>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</si>
  <si>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</si>
  <si>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</si>
  <si>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</si>
  <si>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</si>
  <si>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</si>
  <si>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</si>
  <si>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</si>
  <si>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</si>
  <si>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</si>
  <si>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</si>
  <si>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</si>
  <si>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</si>
  <si>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</si>
  <si>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</si>
  <si>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</si>
  <si>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</si>
  <si>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</si>
  <si>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</si>
  <si>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</si>
  <si>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</si>
  <si>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</si>
  <si>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</si>
  <si>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</si>
  <si>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</si>
  <si>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</si>
  <si>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</si>
  <si>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</si>
  <si>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</si>
  <si>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</si>
  <si>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</si>
  <si>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</si>
  <si>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</si>
  <si>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</si>
  <si>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</si>
  <si>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</si>
  <si>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</si>
  <si>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</si>
  <si>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</si>
  <si>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</si>
  <si>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</si>
  <si>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</si>
  <si>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</si>
  <si>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</si>
  <si>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</si>
  <si>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</si>
  <si>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</si>
  <si>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</si>
  <si>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</si>
  <si>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</si>
  <si>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</si>
  <si>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</si>
  <si>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</si>
  <si>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</si>
  <si>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</si>
  <si>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</si>
  <si>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</si>
  <si>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</si>
  <si>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</si>
  <si>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</si>
  <si>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</si>
  <si>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</si>
  <si>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</si>
  <si>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</si>
  <si>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</si>
  <si>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</si>
  <si>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</si>
  <si>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</si>
  <si>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</si>
  <si>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</si>
  <si>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</si>
  <si>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</si>
  <si>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</si>
  <si>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</si>
  <si>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</si>
  <si>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</si>
  <si>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</si>
  <si>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</si>
  <si>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</si>
  <si>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</si>
  <si>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</si>
  <si>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</si>
  <si>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</si>
  <si>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</si>
  <si>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</si>
  <si>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</si>
  <si>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</si>
  <si>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</si>
  <si>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</si>
  <si>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</si>
  <si>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</si>
  <si>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</si>
  <si>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</si>
  <si>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</si>
  <si>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</si>
  <si>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</si>
  <si>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</si>
  <si>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</si>
  <si>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</si>
  <si>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</si>
  <si>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</si>
  <si>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</si>
  <si>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</si>
  <si>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</si>
  <si>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</si>
  <si>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</si>
  <si>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</si>
  <si>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</si>
  <si>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</si>
  <si>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</si>
  <si>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</si>
  <si>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</si>
  <si>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</si>
  <si>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</si>
  <si>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</si>
  <si>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</si>
  <si>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</si>
  <si>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</si>
  <si>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</si>
  <si>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</si>
  <si>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</si>
  <si>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</si>
  <si>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</si>
  <si>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</si>
  <si>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</si>
  <si>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</si>
  <si>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</si>
  <si>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</si>
  <si>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</si>
  <si>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</si>
  <si>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</si>
  <si>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</si>
  <si>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</si>
  <si>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</si>
  <si>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</si>
  <si>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</si>
  <si>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</si>
  <si>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</si>
  <si>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</si>
  <si>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</si>
  <si>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</si>
  <si>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</si>
  <si>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</si>
  <si>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</si>
  <si>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</si>
  <si>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</si>
  <si>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</si>
  <si>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</si>
  <si>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</si>
  <si>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</si>
  <si>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</si>
  <si>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</si>
  <si>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</si>
  <si>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</si>
  <si>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</si>
  <si>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</si>
  <si>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</si>
  <si>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</si>
  <si>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</si>
  <si>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</si>
  <si>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</si>
  <si>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</si>
  <si>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</si>
  <si>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</si>
  <si>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</si>
  <si>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</si>
  <si>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</si>
  <si>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</si>
  <si>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</si>
  <si>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</si>
  <si>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</si>
  <si>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</si>
  <si>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</si>
  <si>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</si>
  <si>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</si>
  <si>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</si>
  <si>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</si>
  <si>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</si>
  <si>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</si>
  <si>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</si>
  <si>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</si>
  <si>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</si>
  <si>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</si>
  <si>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</si>
  <si>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</si>
  <si>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</si>
  <si>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</si>
  <si>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</si>
  <si>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</si>
  <si>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</si>
  <si>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</si>
  <si>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</si>
  <si>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</si>
  <si>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</si>
  <si>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</si>
  <si>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</si>
  <si>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</si>
  <si>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</si>
  <si>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</si>
  <si>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</si>
  <si>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</si>
  <si>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</si>
  <si>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</si>
  <si>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</si>
  <si>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</si>
  <si>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</si>
  <si>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</si>
  <si>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</si>
  <si>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</si>
  <si>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</si>
  <si>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</si>
  <si>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</si>
  <si>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</si>
  <si>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</si>
  <si>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</si>
  <si>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</si>
  <si>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</si>
  <si>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</si>
  <si>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</si>
  <si>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</si>
  <si>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</si>
  <si>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</si>
  <si>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</si>
  <si>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</si>
  <si>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</si>
  <si>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</si>
  <si>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</si>
  <si>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</si>
  <si>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</si>
  <si>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</si>
  <si>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</si>
  <si>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</si>
  <si>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</si>
  <si>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</si>
  <si>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</si>
  <si>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</si>
  <si>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</si>
  <si>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</si>
  <si>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</si>
  <si>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</si>
  <si>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</si>
  <si>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</si>
  <si>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</si>
  <si>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</si>
  <si>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</si>
  <si>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</si>
  <si>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</si>
  <si>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</si>
  <si>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</si>
  <si>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</si>
  <si>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</si>
  <si>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</si>
  <si>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</si>
  <si>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</si>
  <si>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</si>
  <si>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</si>
  <si>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</si>
  <si>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</si>
  <si>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</si>
  <si>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</si>
  <si>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</si>
  <si>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</si>
  <si>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</si>
  <si>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</si>
  <si>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</si>
  <si>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</si>
  <si>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</si>
  <si>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</si>
  <si>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</si>
  <si>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</si>
  <si>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</si>
  <si>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</si>
  <si>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</si>
  <si>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</si>
  <si>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</si>
  <si>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</si>
  <si>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</si>
  <si>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</si>
  <si>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</si>
  <si>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</si>
  <si>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</si>
  <si>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</si>
  <si>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</si>
  <si>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</si>
  <si>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</si>
  <si>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</si>
  <si>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</si>
  <si>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</si>
  <si>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</si>
  <si>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</si>
  <si>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</si>
  <si>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</si>
  <si>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</si>
  <si>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</si>
  <si>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</si>
  <si>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</si>
  <si>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</si>
  <si>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</si>
  <si>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</si>
  <si>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</si>
  <si>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</si>
  <si>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</si>
  <si>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</si>
  <si>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</si>
  <si>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</si>
  <si>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</si>
  <si>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</si>
  <si>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</si>
  <si>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</si>
  <si>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</si>
  <si>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</si>
  <si>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</si>
  <si>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</si>
  <si>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</si>
  <si>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</si>
  <si>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</si>
  <si>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</si>
  <si>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</si>
  <si>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</si>
  <si>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</si>
  <si>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</si>
  <si>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</si>
  <si>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</si>
  <si>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</si>
  <si>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</si>
  <si>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</si>
  <si>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</si>
  <si>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</si>
  <si>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</si>
  <si>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</si>
  <si>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</si>
  <si>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</si>
  <si>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</si>
  <si>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</si>
  <si>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</si>
  <si>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</si>
  <si>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</si>
  <si>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</si>
  <si>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</si>
  <si>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</si>
  <si>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</si>
  <si>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</si>
  <si>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</si>
  <si>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</si>
  <si>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</si>
  <si>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</si>
  <si>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</si>
  <si>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</si>
  <si>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</si>
  <si>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</si>
  <si>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</si>
  <si>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</si>
  <si>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</si>
  <si>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</si>
  <si>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</si>
  <si>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</si>
  <si>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</si>
  <si>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</si>
  <si>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</si>
  <si>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</si>
  <si>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</si>
  <si>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</si>
  <si>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</si>
  <si>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</si>
  <si>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</si>
  <si>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</si>
  <si>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</si>
  <si>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</si>
  <si>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</si>
  <si>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</si>
  <si>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</si>
  <si>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</si>
  <si>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</si>
  <si>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</si>
  <si>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</si>
  <si>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</si>
  <si>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</si>
  <si>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</si>
  <si>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</si>
  <si>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</si>
  <si>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</si>
  <si>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</si>
  <si>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</si>
  <si>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</si>
  <si>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</si>
  <si>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</si>
  <si>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</si>
  <si>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</si>
  <si>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</si>
  <si>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</si>
  <si>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</si>
  <si>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</si>
  <si>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</si>
  <si>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</si>
  <si>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</si>
  <si>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</si>
  <si>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</si>
  <si>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</si>
  <si>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</si>
  <si>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</si>
  <si>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</si>
  <si>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</si>
  <si>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</si>
  <si>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</si>
  <si>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</si>
  <si>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</si>
  <si>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</si>
  <si>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</si>
  <si>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</si>
  <si>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</si>
  <si>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</si>
  <si>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</si>
  <si>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</si>
  <si>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</si>
  <si>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</si>
  <si>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</si>
  <si>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</si>
  <si>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</si>
  <si>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</si>
  <si>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</si>
  <si>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</si>
  <si>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</si>
  <si>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</si>
  <si>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</si>
  <si>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</si>
  <si>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</si>
  <si>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</si>
  <si>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</si>
  <si>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</si>
  <si>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</si>
  <si>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</si>
  <si>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</si>
  <si>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</si>
  <si>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</si>
  <si>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</si>
  <si>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</si>
  <si>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</si>
  <si>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</si>
  <si>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</si>
  <si>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</si>
  <si>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</si>
  <si>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</si>
  <si>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</si>
  <si>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</si>
  <si>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</si>
  <si>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</si>
  <si>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</si>
  <si>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</si>
  <si>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</si>
  <si>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</si>
  <si>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</si>
  <si>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</si>
  <si>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</si>
  <si>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</si>
  <si>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</si>
  <si>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</si>
  <si>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</si>
  <si>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</si>
  <si>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</si>
  <si>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</si>
  <si>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</si>
  <si>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</si>
  <si>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</si>
  <si>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</si>
  <si>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</si>
  <si>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</si>
  <si>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</si>
  <si>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</si>
  <si>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</si>
  <si>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</si>
  <si>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</si>
  <si>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</si>
  <si>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</si>
  <si>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</si>
  <si>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</si>
  <si>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</si>
  <si>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</si>
  <si>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</si>
  <si>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</si>
  <si>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</si>
  <si>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</si>
  <si>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</si>
  <si>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</si>
  <si>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</si>
  <si>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</si>
  <si>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</si>
  <si>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</si>
  <si>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</si>
  <si>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</si>
  <si>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</si>
  <si>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</si>
  <si>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</si>
  <si>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</si>
  <si>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</si>
  <si>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</si>
  <si>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</si>
  <si>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</si>
  <si>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</si>
  <si>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</si>
  <si>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</si>
  <si>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</si>
  <si>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</si>
  <si>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</si>
  <si>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</si>
  <si>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</si>
  <si>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</si>
  <si>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</si>
  <si>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</si>
  <si>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</si>
  <si>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</si>
  <si>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</si>
  <si>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</si>
  <si>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</si>
  <si>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</si>
  <si>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</si>
  <si>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</si>
  <si>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</si>
  <si>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</si>
  <si>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</si>
  <si>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</si>
  <si>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</si>
  <si>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</si>
  <si>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</si>
  <si>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</si>
  <si>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</si>
  <si>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</si>
  <si>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</si>
  <si>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</si>
  <si>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</si>
  <si>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</si>
  <si>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</si>
  <si>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</si>
  <si>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</si>
  <si>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</si>
  <si>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</si>
  <si>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</si>
  <si>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</si>
  <si>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</si>
  <si>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</si>
  <si>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</si>
  <si>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</si>
  <si>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</si>
  <si>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</si>
  <si>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</si>
  <si>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</si>
  <si>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</si>
  <si>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</si>
  <si>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</si>
  <si>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</si>
  <si>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</si>
  <si>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</si>
  <si>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</si>
  <si>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</si>
  <si>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</si>
  <si>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</si>
  <si>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</si>
  <si>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</si>
  <si>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</si>
  <si>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</si>
  <si>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</si>
  <si>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</si>
  <si>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</si>
  <si>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</si>
  <si>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</si>
  <si>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</si>
  <si>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</si>
  <si>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</si>
  <si>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</si>
  <si>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</si>
  <si>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</si>
  <si>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</si>
  <si>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</si>
  <si>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</si>
  <si>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</si>
  <si>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</si>
  <si>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</si>
  <si>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</si>
  <si>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</si>
  <si>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</si>
  <si>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</si>
  <si>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</si>
  <si>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</si>
  <si>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</si>
  <si>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</si>
  <si>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</si>
  <si>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</si>
  <si>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</si>
  <si>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</si>
  <si>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</si>
  <si>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</si>
  <si>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</si>
  <si>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</si>
  <si>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</si>
  <si>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</si>
  <si>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</si>
  <si>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</si>
  <si>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</si>
  <si>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</si>
  <si>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</si>
  <si>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</si>
  <si>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</si>
  <si>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</si>
  <si>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</si>
  <si>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</si>
  <si>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</si>
  <si>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</si>
  <si>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</si>
  <si>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</si>
  <si>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</si>
  <si>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</si>
  <si>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</si>
  <si>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</si>
  <si>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</si>
  <si>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</si>
  <si>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</si>
  <si>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</si>
  <si>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</si>
  <si>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</si>
  <si>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</si>
  <si>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</si>
  <si>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</si>
  <si>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</si>
  <si>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</si>
  <si>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</si>
  <si>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</si>
  <si>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</si>
  <si>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</si>
  <si>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</si>
  <si>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</si>
  <si>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</si>
  <si>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</si>
  <si>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</si>
  <si>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</si>
  <si>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</si>
  <si>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</si>
  <si>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</si>
  <si>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</si>
  <si>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</si>
  <si>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</si>
  <si>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</si>
  <si>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</si>
  <si>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</si>
  <si>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</si>
  <si>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</si>
  <si>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</si>
  <si>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</si>
  <si>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</si>
  <si>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</si>
  <si>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</si>
  <si>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</si>
  <si>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</si>
  <si>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</si>
  <si>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</si>
  <si>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</si>
  <si>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</si>
  <si>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</si>
  <si>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</si>
  <si>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</si>
  <si>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</si>
  <si>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</si>
  <si>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</si>
  <si>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</si>
  <si>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</si>
  <si>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</si>
  <si>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</si>
  <si>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</si>
  <si>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</si>
  <si>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</si>
  <si>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</si>
  <si>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</si>
  <si>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</si>
  <si>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</si>
  <si>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</si>
  <si>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</si>
  <si>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</si>
  <si>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</si>
  <si>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</si>
  <si>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</si>
  <si>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</si>
  <si>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</si>
  <si>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</si>
  <si>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</si>
  <si>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</si>
  <si>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</si>
  <si>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</si>
  <si>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</si>
  <si>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</si>
  <si>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</si>
  <si>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</si>
  <si>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</si>
  <si>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</si>
  <si>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</si>
  <si>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</si>
  <si>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</si>
  <si>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</si>
  <si>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</si>
  <si>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</si>
  <si>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</si>
  <si>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</si>
  <si>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</si>
  <si>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</si>
  <si>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</si>
  <si>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</si>
  <si>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</si>
  <si>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</si>
  <si>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</si>
  <si>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</si>
  <si>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</si>
  <si>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</si>
  <si>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</si>
  <si>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</si>
  <si>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</si>
  <si>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</si>
  <si>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</si>
  <si>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</si>
  <si>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</si>
  <si>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</si>
  <si>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</si>
  <si>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</si>
  <si>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</si>
  <si>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</si>
  <si>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</si>
  <si>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</si>
  <si>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</si>
  <si>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</si>
  <si>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</si>
  <si>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</si>
  <si>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</si>
  <si>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</si>
  <si>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</si>
  <si>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</si>
  <si>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</si>
  <si>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</si>
  <si>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</si>
  <si>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</si>
  <si>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</si>
  <si>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</si>
  <si>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</si>
  <si>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</si>
  <si>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</si>
  <si>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</si>
  <si>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</si>
  <si>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</si>
  <si>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</si>
  <si>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</si>
  <si>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</si>
  <si>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</si>
  <si>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</si>
  <si>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</si>
  <si>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</si>
  <si>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</si>
  <si>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</si>
  <si>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</si>
  <si>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</si>
  <si>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</si>
  <si>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</si>
  <si>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</si>
  <si>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</si>
  <si>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</si>
  <si>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</si>
  <si>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</si>
  <si>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</si>
  <si>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</si>
  <si>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</si>
  <si>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</si>
  <si>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</si>
  <si>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</si>
  <si>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</si>
  <si>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</si>
  <si>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</si>
  <si>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</si>
  <si>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</si>
  <si>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</si>
  <si>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</si>
  <si>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</si>
  <si>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</si>
  <si>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</si>
  <si>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</si>
  <si>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</si>
  <si>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</si>
  <si>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</si>
  <si>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</si>
  <si>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</si>
  <si>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</si>
  <si>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</si>
  <si>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</si>
  <si>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</si>
  <si>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</si>
  <si>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</si>
  <si>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</si>
  <si>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</si>
  <si>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</si>
  <si>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</si>
  <si>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</si>
  <si>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</si>
  <si>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</si>
  <si>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</si>
  <si>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</si>
  <si>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</si>
  <si>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</si>
  <si>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</si>
  <si>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</si>
  <si>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</si>
  <si>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</si>
  <si>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</si>
  <si>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</si>
  <si>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</si>
  <si>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</si>
  <si>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</si>
  <si>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</si>
  <si>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</si>
  <si>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</si>
  <si>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</si>
  <si>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</si>
  <si>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</si>
  <si>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</si>
  <si>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</si>
  <si>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</si>
  <si>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</si>
  <si>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</si>
  <si>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</si>
  <si>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</si>
  <si>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</si>
  <si>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</si>
  <si>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</si>
  <si>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</si>
  <si>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</si>
  <si>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</si>
  <si>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</si>
  <si>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</si>
  <si>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</si>
  <si>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</si>
  <si>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</si>
  <si>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</si>
  <si>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</si>
  <si>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</si>
  <si>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</si>
  <si>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</si>
  <si>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</si>
  <si>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</si>
  <si>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</si>
  <si>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</si>
  <si>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</si>
  <si>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</si>
  <si>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</si>
  <si>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</si>
  <si>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</si>
  <si>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</si>
  <si>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</si>
  <si>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</si>
  <si>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</si>
  <si>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</si>
  <si>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</si>
  <si>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</si>
  <si>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</si>
  <si>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</si>
  <si>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</si>
  <si>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</si>
  <si>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</si>
  <si>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</si>
  <si>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</si>
  <si>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</si>
  <si>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</si>
  <si>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</si>
  <si>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</si>
  <si>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</si>
  <si>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</si>
  <si>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</si>
  <si>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</si>
  <si>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</si>
  <si>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</si>
  <si>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</si>
  <si>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</si>
  <si>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</si>
  <si>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</si>
  <si>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</si>
  <si>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</si>
  <si>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</si>
  <si>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</si>
  <si>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</si>
  <si>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</si>
  <si>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</si>
  <si>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</si>
  <si>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</si>
  <si>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</si>
  <si>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</si>
  <si>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</si>
  <si>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</si>
  <si>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</si>
  <si>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</si>
  <si>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</si>
  <si>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</si>
  <si>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</si>
  <si>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</si>
  <si>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</si>
  <si>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</si>
  <si>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</si>
  <si>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</si>
  <si>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</si>
  <si>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</si>
  <si>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</si>
  <si>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</si>
  <si>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</si>
  <si>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</si>
  <si>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</si>
  <si>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</si>
  <si>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</si>
  <si>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</si>
  <si>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</si>
  <si>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</si>
  <si>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</si>
  <si>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</si>
  <si>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</si>
  <si>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</si>
  <si>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</si>
  <si>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</si>
  <si>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</si>
  <si>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</si>
  <si>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</si>
  <si>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</si>
  <si>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</si>
  <si>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</si>
  <si>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</si>
  <si>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</si>
  <si>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</si>
  <si>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</si>
  <si>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</si>
  <si>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</si>
  <si>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</si>
  <si>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</si>
  <si>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</si>
  <si>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</si>
  <si>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</si>
  <si>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</si>
  <si>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</si>
  <si>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</si>
  <si>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</si>
  <si>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</si>
  <si>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</si>
  <si>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</si>
  <si>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</si>
  <si>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</si>
  <si>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</si>
  <si>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</si>
  <si>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</si>
  <si>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</si>
  <si>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</si>
  <si>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</si>
  <si>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</si>
  <si>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</si>
  <si>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</si>
  <si>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</si>
  <si>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</si>
  <si>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</si>
  <si>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</si>
  <si>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</si>
  <si>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</si>
  <si>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</si>
  <si>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</si>
  <si>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</si>
  <si>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</si>
  <si>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</si>
  <si>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</si>
  <si>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</si>
  <si>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</si>
  <si>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</si>
  <si>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</si>
  <si>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</si>
  <si>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</si>
  <si>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</si>
  <si>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</si>
  <si>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</si>
  <si>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</si>
  <si>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</si>
  <si>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</si>
  <si>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</si>
  <si>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</si>
  <si>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</si>
  <si>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</si>
  <si>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</si>
  <si>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</si>
  <si>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</si>
  <si>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</si>
  <si>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</si>
  <si>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</si>
  <si>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</si>
  <si>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</si>
  <si>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</si>
  <si>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</si>
  <si>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</si>
  <si>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</si>
  <si>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</si>
  <si>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</si>
  <si>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</si>
  <si>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</si>
  <si>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</si>
  <si>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</si>
  <si>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</si>
  <si>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</si>
  <si>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</si>
  <si>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</si>
  <si>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</si>
  <si>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</si>
  <si>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</si>
  <si>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</si>
  <si>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</si>
  <si>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</si>
  <si>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</si>
  <si>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</si>
  <si>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</si>
  <si>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</si>
  <si>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</si>
  <si>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</si>
  <si>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</si>
  <si>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</si>
  <si>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</si>
  <si>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</si>
  <si>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</si>
  <si>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</si>
  <si>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</si>
  <si>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</si>
  <si>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</si>
  <si>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</si>
  <si>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</si>
  <si>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</si>
  <si>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</si>
  <si>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</si>
  <si>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</si>
  <si>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</si>
  <si>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</si>
  <si>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</si>
  <si>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</si>
  <si>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</si>
  <si>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</si>
  <si>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</si>
  <si>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</si>
  <si>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</si>
  <si>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</si>
  <si>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</si>
  <si>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</si>
  <si>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</si>
  <si>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</si>
  <si>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</si>
  <si>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</si>
  <si>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</si>
  <si>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</si>
  <si>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</si>
  <si>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</si>
  <si>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</si>
  <si>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</si>
  <si>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</si>
  <si>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</si>
  <si>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</si>
  <si>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</si>
  <si>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</si>
  <si>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</si>
  <si>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</si>
  <si>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</si>
  <si>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</si>
  <si>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</si>
  <si>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</si>
  <si>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</si>
  <si>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</si>
  <si>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</si>
  <si>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</si>
  <si>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</si>
  <si>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</si>
  <si>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</si>
  <si>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</si>
  <si>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</si>
  <si>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</si>
  <si>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</si>
  <si>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</si>
  <si>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</si>
  <si>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</si>
  <si>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</si>
  <si>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</si>
  <si>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</si>
  <si>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</si>
  <si>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</si>
  <si>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</si>
  <si>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</si>
  <si>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</si>
  <si>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</si>
  <si>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</si>
  <si>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</si>
  <si>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</si>
  <si>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</si>
  <si>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</si>
  <si>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</si>
  <si>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</si>
  <si>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</si>
  <si>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</si>
  <si>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</si>
  <si>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</si>
  <si>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</si>
  <si>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</si>
  <si>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</si>
  <si>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</si>
  <si>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</si>
  <si>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</si>
  <si>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</si>
  <si>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</si>
  <si>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</si>
  <si>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</si>
  <si>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</si>
  <si>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</si>
  <si>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</si>
  <si>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</si>
  <si>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</si>
  <si>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</si>
  <si>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</si>
  <si>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</si>
  <si>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</si>
  <si>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</si>
  <si>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</si>
  <si>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</si>
  <si>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</si>
  <si>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</si>
  <si>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</si>
  <si>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</si>
  <si>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</si>
  <si>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</si>
  <si>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</si>
  <si>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</si>
  <si>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</si>
  <si>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</si>
  <si>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</si>
  <si>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</si>
  <si>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</si>
  <si>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</si>
  <si>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</si>
  <si>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</si>
  <si>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</si>
  <si>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</si>
  <si>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</si>
  <si>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</si>
  <si>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</si>
  <si>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</si>
  <si>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</si>
  <si>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</si>
  <si>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</si>
  <si>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</si>
  <si>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</si>
  <si>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</si>
  <si>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</si>
  <si>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</si>
  <si>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</si>
  <si>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</si>
  <si>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</si>
  <si>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</si>
  <si>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</si>
  <si>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</si>
  <si>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</si>
  <si>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</si>
  <si>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</si>
  <si>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</si>
  <si>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</si>
  <si>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</si>
  <si>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</si>
  <si>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</si>
  <si>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</si>
  <si>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</si>
  <si>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</si>
  <si>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</si>
  <si>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</si>
  <si>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</si>
  <si>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</si>
  <si>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</si>
  <si>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</si>
  <si>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</si>
  <si>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</si>
  <si>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</si>
  <si>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</si>
  <si>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</si>
  <si>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</si>
  <si>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</si>
  <si>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</si>
  <si>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</si>
  <si>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</si>
  <si>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</si>
  <si>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</si>
  <si>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</si>
  <si>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</si>
  <si>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</si>
  <si>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</si>
  <si>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</si>
  <si>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</si>
  <si>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</si>
  <si>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</si>
  <si>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</si>
  <si>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</si>
  <si>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</si>
  <si>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</si>
  <si>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</si>
  <si>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</si>
  <si>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</si>
  <si>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</si>
  <si>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</si>
  <si>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</si>
  <si>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</si>
  <si>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</si>
  <si>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</si>
  <si>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</si>
  <si>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</si>
  <si>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</si>
  <si>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</si>
  <si>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</si>
  <si>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</si>
  <si>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</si>
  <si>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</si>
  <si>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</si>
  <si>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</si>
  <si>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</si>
  <si>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</si>
  <si>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</si>
  <si>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</si>
  <si>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</si>
  <si>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</si>
  <si>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</si>
  <si>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</si>
  <si>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</si>
  <si>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</si>
  <si>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</si>
  <si>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</si>
  <si>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</si>
  <si>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</si>
  <si>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</si>
  <si>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</si>
  <si>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</si>
  <si>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</si>
  <si>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</si>
  <si>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</si>
  <si>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</si>
  <si>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</si>
  <si>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</si>
  <si>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</si>
  <si>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</si>
  <si>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</si>
  <si>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</si>
  <si>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</si>
  <si>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</si>
  <si>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</si>
  <si>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</si>
  <si>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</si>
  <si>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</si>
  <si>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</si>
  <si>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</si>
  <si>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</si>
  <si>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</si>
  <si>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</si>
  <si>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</si>
  <si>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</si>
  <si>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</si>
  <si>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</si>
  <si>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</si>
  <si>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</si>
  <si>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</si>
  <si>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</si>
  <si>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</si>
  <si>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</si>
  <si>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</si>
  <si>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</si>
  <si>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</si>
  <si>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</si>
  <si>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</si>
  <si>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</si>
  <si>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</si>
  <si>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</si>
  <si>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</si>
  <si>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</si>
  <si>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</si>
  <si>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</si>
  <si>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</si>
  <si>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</si>
  <si>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</si>
  <si>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</si>
  <si>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</si>
  <si>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</si>
  <si>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</si>
  <si>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</si>
  <si>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</si>
  <si>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</si>
  <si>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</si>
  <si>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</si>
  <si>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</si>
  <si>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</si>
  <si>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</si>
  <si>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</si>
  <si>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</si>
  <si>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</si>
  <si>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</si>
  <si>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</si>
  <si>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</si>
  <si>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</si>
  <si>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</si>
  <si>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</si>
  <si>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</si>
  <si>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</si>
  <si>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</si>
  <si>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</si>
  <si>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</si>
  <si>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</si>
  <si>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</si>
  <si>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</si>
  <si>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</si>
  <si>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</si>
  <si>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</si>
  <si>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</si>
  <si>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</si>
  <si>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</si>
  <si>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</si>
  <si>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</si>
  <si>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</si>
  <si>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</si>
  <si>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</si>
  <si>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</si>
  <si>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</si>
  <si>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</si>
  <si>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</si>
  <si>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</si>
  <si>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</si>
  <si>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</si>
  <si>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</si>
  <si>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</si>
  <si>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</si>
  <si>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</si>
  <si>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</si>
  <si>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</si>
  <si>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</si>
  <si>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</si>
  <si>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</si>
  <si>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</si>
  <si>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</si>
  <si>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</si>
  <si>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</si>
  <si>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</si>
  <si>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</si>
  <si>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</si>
  <si>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</si>
  <si>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</si>
  <si>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</si>
  <si>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</si>
  <si>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</si>
  <si>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</si>
  <si>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</si>
  <si>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</si>
  <si>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</si>
  <si>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</si>
  <si>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</si>
  <si>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</si>
  <si>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</si>
  <si>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</si>
  <si>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</si>
  <si>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</si>
  <si>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</si>
  <si>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</si>
  <si>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</si>
  <si>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</si>
  <si>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</si>
  <si>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</si>
  <si>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</si>
  <si>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</si>
  <si>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</si>
  <si>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</si>
  <si>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</si>
  <si>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</si>
  <si>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</si>
  <si>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</si>
  <si>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</si>
  <si>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</si>
  <si>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</si>
  <si>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</si>
  <si>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</si>
  <si>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</si>
  <si>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</si>
  <si>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</si>
  <si>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</si>
  <si>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</si>
  <si>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</si>
  <si>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</si>
  <si>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</si>
  <si>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</si>
  <si>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</si>
  <si>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</si>
  <si>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</si>
  <si>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</si>
  <si>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</si>
  <si>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</si>
  <si>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</si>
  <si>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</si>
  <si>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</si>
  <si>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</si>
  <si>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</si>
  <si>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</si>
  <si>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</si>
  <si>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</si>
  <si>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</si>
  <si>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</si>
  <si>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</si>
  <si>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</si>
  <si>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</si>
  <si>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</si>
  <si>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</si>
  <si>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</si>
  <si>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</si>
  <si>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</si>
  <si>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</si>
  <si>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</si>
  <si>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</si>
  <si>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</si>
  <si>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</si>
  <si>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</si>
  <si>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</si>
  <si>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</si>
  <si>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</si>
  <si>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</si>
  <si>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</si>
  <si>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</si>
  <si>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</si>
  <si>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</si>
  <si>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</si>
  <si>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</si>
  <si>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</si>
  <si>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</si>
  <si>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</si>
  <si>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</si>
  <si>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</si>
  <si>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</si>
  <si>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</si>
  <si>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</si>
  <si>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</si>
  <si>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</si>
  <si>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</si>
  <si>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</si>
  <si>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</si>
  <si>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</si>
  <si>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</si>
  <si>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</si>
  <si>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</si>
  <si>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</si>
  <si>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</si>
  <si>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</si>
  <si>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</si>
  <si>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</si>
  <si>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</si>
  <si>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</si>
  <si>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</si>
  <si>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</si>
  <si>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</si>
  <si>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</si>
  <si>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</si>
  <si>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</si>
  <si>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</si>
  <si>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</si>
  <si>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</si>
  <si>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</si>
  <si>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</si>
  <si>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</si>
  <si>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</si>
  <si>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</si>
  <si>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</si>
  <si>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</si>
  <si>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</si>
  <si>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</si>
  <si>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</si>
  <si>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</si>
  <si>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</si>
  <si>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</si>
  <si>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</si>
  <si>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</si>
  <si>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</si>
  <si>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</si>
  <si>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</si>
  <si>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</si>
  <si>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</si>
  <si>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</si>
  <si>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</si>
  <si>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</si>
  <si>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</si>
  <si>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</si>
  <si>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</si>
  <si>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</si>
  <si>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</si>
  <si>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</si>
  <si>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</si>
  <si>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</si>
  <si>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</si>
  <si>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</si>
  <si>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</si>
  <si>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</si>
  <si>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</si>
  <si>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</si>
  <si>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</si>
  <si>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</si>
  <si>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</si>
  <si>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</si>
  <si>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</si>
  <si>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</si>
  <si>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</si>
  <si>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</si>
  <si>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</si>
  <si>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</si>
  <si>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</si>
  <si>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</si>
  <si>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</si>
  <si>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</si>
  <si>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</si>
  <si>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</si>
  <si>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</si>
  <si>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</si>
  <si>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</si>
  <si>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</si>
  <si>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</si>
  <si>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</si>
  <si>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</si>
  <si>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</si>
  <si>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</si>
  <si>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</si>
  <si>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</si>
  <si>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</si>
  <si>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</si>
  <si>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</si>
  <si>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</si>
  <si>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</si>
  <si>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</si>
  <si>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</si>
  <si>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</si>
  <si>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</si>
  <si>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</si>
  <si>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</si>
  <si>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</si>
  <si>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</si>
  <si>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</si>
  <si>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</si>
  <si>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</si>
  <si>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</si>
  <si>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</si>
  <si>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</si>
  <si>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</si>
  <si>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</si>
  <si>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</si>
  <si>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</si>
  <si>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</si>
  <si>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</si>
  <si>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</si>
  <si>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</si>
  <si>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</si>
  <si>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</si>
  <si>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</si>
  <si>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</si>
  <si>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</si>
  <si>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</si>
  <si>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</si>
  <si>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</si>
  <si>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</si>
  <si>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</si>
  <si>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</si>
  <si>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</si>
  <si>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</si>
  <si>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</si>
  <si>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</si>
  <si>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</si>
  <si>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</si>
  <si>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</si>
  <si>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</si>
  <si>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</si>
  <si>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</si>
  <si>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</si>
  <si>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</si>
  <si>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</si>
  <si>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</si>
  <si>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</si>
  <si>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</si>
  <si>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</si>
  <si>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</si>
  <si>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</si>
  <si>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</si>
  <si>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</si>
  <si>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</si>
  <si>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</si>
  <si>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</si>
  <si>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</si>
  <si>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</si>
  <si>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</si>
  <si>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</si>
  <si>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</si>
  <si>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</si>
  <si>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</si>
  <si>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</si>
  <si>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</si>
  <si>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</si>
  <si>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</si>
  <si>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</si>
  <si>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</si>
  <si>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</si>
  <si>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</si>
  <si>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</si>
  <si>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</si>
  <si>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</si>
  <si>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</si>
  <si>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</si>
  <si>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</si>
  <si>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</si>
  <si>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</si>
  <si>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</si>
  <si>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</si>
  <si>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</si>
  <si>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</si>
  <si>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</si>
  <si>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</si>
  <si>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</si>
  <si>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</si>
  <si>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</si>
  <si>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</si>
  <si>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</si>
  <si>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</si>
  <si>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</si>
  <si>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</si>
  <si>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</si>
  <si>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</si>
  <si>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</si>
  <si>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</si>
  <si>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</si>
  <si>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</si>
  <si>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</si>
  <si>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</si>
  <si>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</si>
  <si>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</si>
  <si>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</si>
  <si>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</si>
  <si>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</si>
  <si>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</si>
  <si>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</si>
  <si>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</si>
  <si>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</si>
  <si>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</si>
  <si>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</si>
  <si>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</si>
  <si>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</si>
  <si>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</si>
  <si>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</si>
  <si>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</si>
  <si>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</si>
  <si>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</si>
  <si>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</si>
  <si>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</si>
  <si>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</si>
  <si>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</si>
  <si>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</si>
  <si>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</si>
  <si>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</si>
  <si>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</si>
  <si>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</si>
  <si>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</si>
  <si>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</si>
  <si>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</si>
  <si>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</si>
  <si>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</si>
  <si>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</si>
  <si>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</si>
  <si>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</si>
  <si>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</si>
  <si>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</si>
  <si>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</si>
  <si>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</si>
  <si>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</si>
  <si>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</si>
  <si>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</si>
  <si>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</si>
  <si>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</si>
  <si>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</si>
  <si>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</si>
  <si>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</si>
  <si>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</si>
  <si>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</si>
  <si>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</si>
  <si>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</si>
  <si>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</si>
  <si>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</si>
  <si>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</si>
  <si>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</si>
  <si>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</si>
  <si>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</si>
  <si>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</si>
  <si>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</si>
  <si>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</si>
  <si>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</si>
  <si>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</si>
  <si>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</si>
  <si>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</si>
  <si>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</si>
  <si>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</si>
  <si>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</si>
  <si>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</si>
  <si>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</si>
  <si>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</si>
  <si>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</si>
  <si>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</si>
  <si>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</si>
  <si>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</si>
  <si>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</si>
  <si>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</si>
  <si>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</si>
  <si>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</si>
  <si>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</si>
  <si>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</si>
  <si>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</si>
  <si>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</si>
  <si>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</si>
  <si>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</si>
  <si>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</si>
  <si>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</si>
  <si>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</si>
  <si>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</si>
  <si>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</si>
  <si>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</si>
  <si>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</si>
  <si>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</si>
  <si>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</si>
  <si>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</si>
  <si>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</si>
  <si>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</si>
  <si>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</si>
  <si>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</si>
  <si>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</si>
  <si>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</si>
  <si>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</si>
  <si>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</si>
  <si>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</si>
  <si>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</si>
  <si>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</si>
  <si>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</si>
  <si>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</si>
  <si>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</si>
  <si>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</si>
  <si>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</si>
  <si>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</si>
  <si>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</si>
  <si>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</si>
  <si>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</si>
  <si>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</si>
  <si>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</si>
  <si>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</si>
  <si>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</si>
  <si>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</si>
  <si>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</si>
  <si>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</si>
  <si>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</si>
  <si>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</si>
  <si>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</si>
  <si>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</si>
  <si>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</si>
  <si>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</si>
  <si>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</si>
  <si>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</si>
  <si>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</si>
  <si>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</si>
  <si>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</si>
  <si>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</si>
  <si>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</si>
  <si>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</si>
  <si>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</si>
  <si>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</si>
  <si>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</si>
  <si>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</si>
  <si>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</si>
  <si>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</si>
  <si>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</si>
  <si>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</si>
  <si>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</si>
  <si>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</si>
  <si>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</si>
  <si>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</si>
  <si>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</si>
  <si>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</si>
  <si>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</si>
  <si>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</si>
  <si>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</si>
  <si>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</si>
  <si>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</si>
  <si>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</si>
  <si>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</si>
  <si>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</si>
  <si>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</si>
  <si>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</si>
  <si>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</si>
  <si>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</si>
  <si>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</si>
  <si>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</si>
  <si>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</si>
  <si>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</si>
  <si>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</si>
  <si>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</si>
  <si>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</si>
  <si>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</si>
  <si>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</si>
  <si>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</si>
  <si>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</si>
  <si>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</si>
  <si>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</si>
  <si>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</si>
  <si>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</si>
  <si>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</si>
  <si>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</si>
  <si>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</si>
  <si>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</si>
  <si>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</si>
  <si>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</si>
  <si>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</si>
  <si>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</si>
  <si>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</si>
  <si>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</si>
  <si>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</si>
  <si>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</si>
  <si>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</si>
  <si>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</si>
  <si>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</si>
  <si>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</si>
  <si>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</si>
  <si>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</si>
  <si>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</si>
  <si>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</si>
  <si>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</si>
  <si>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</si>
  <si>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</si>
  <si>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</si>
  <si>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</si>
  <si>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</si>
  <si>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</si>
  <si>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</si>
  <si>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</si>
  <si>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</si>
  <si>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</si>
  <si>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</si>
  <si>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</si>
  <si>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</si>
  <si>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</si>
  <si>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</si>
  <si>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</si>
  <si>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</si>
  <si>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</si>
  <si>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</si>
  <si>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</si>
  <si>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</si>
  <si>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</si>
  <si>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</si>
  <si>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</si>
  <si>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</si>
  <si>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</si>
  <si>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</si>
  <si>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</si>
  <si>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</si>
  <si>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</si>
  <si>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</si>
  <si>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</si>
  <si>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</si>
  <si>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</si>
  <si>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</si>
  <si>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</si>
  <si>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</si>
  <si>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</si>
  <si>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</si>
  <si>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</si>
  <si>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</si>
  <si>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</si>
  <si>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</si>
  <si>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</si>
  <si>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</si>
  <si>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</si>
  <si>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</si>
  <si>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</si>
  <si>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</si>
  <si>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</si>
  <si>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</si>
  <si>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</si>
  <si>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</si>
  <si>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</si>
  <si>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</si>
  <si>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</si>
  <si>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</si>
  <si>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</si>
  <si>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</si>
  <si>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</si>
  <si>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</si>
  <si>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</si>
  <si>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</si>
  <si>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</si>
  <si>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</si>
  <si>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</si>
  <si>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</si>
  <si>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</si>
  <si>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</si>
  <si>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</si>
  <si>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</si>
  <si>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</si>
  <si>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</si>
  <si>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</si>
  <si>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</si>
  <si>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</si>
  <si>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</si>
  <si>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</si>
  <si>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</si>
  <si>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</si>
  <si>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</si>
  <si>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</si>
  <si>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</si>
  <si>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</si>
  <si>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</si>
  <si>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</si>
  <si>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</si>
  <si>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</si>
  <si>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</si>
  <si>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</si>
  <si>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</si>
  <si>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</si>
  <si>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</si>
  <si>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</si>
  <si>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</si>
  <si>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</si>
  <si>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</si>
  <si>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</si>
  <si>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</si>
  <si>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</si>
  <si>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</si>
  <si>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</si>
  <si>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</si>
  <si>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</si>
  <si>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</si>
  <si>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</si>
  <si>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</si>
  <si>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</si>
  <si>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</si>
  <si>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</si>
  <si>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</si>
  <si>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</si>
  <si>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</si>
  <si>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</si>
  <si>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</si>
  <si>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</si>
  <si>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</si>
  <si>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</si>
  <si>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</si>
  <si>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</si>
  <si>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</si>
  <si>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</si>
  <si>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</si>
  <si>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</si>
  <si>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</si>
  <si>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</si>
  <si>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</si>
  <si>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</si>
  <si>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</si>
  <si>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</si>
  <si>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</si>
  <si>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</si>
  <si>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</si>
  <si>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</si>
  <si>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</si>
  <si>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</si>
  <si>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</si>
  <si>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</si>
  <si>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</si>
  <si>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</si>
  <si>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</si>
  <si>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</si>
  <si>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</si>
  <si>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</si>
  <si>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</si>
  <si>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</si>
  <si>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</si>
  <si>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</si>
  <si>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</si>
  <si>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</si>
  <si>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</si>
  <si>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</si>
  <si>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</si>
  <si>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</si>
  <si>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</si>
  <si>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</si>
  <si>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</si>
  <si>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</si>
  <si>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</si>
  <si>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</si>
  <si>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</si>
  <si>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</si>
  <si>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</si>
  <si>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</si>
  <si>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</si>
  <si>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</si>
  <si>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</si>
  <si>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</si>
  <si>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</si>
  <si>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</si>
  <si>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</si>
  <si>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</si>
  <si>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</si>
  <si>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</si>
  <si>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</si>
  <si>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</si>
  <si>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</si>
  <si>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</si>
  <si>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</si>
  <si>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</si>
  <si>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</si>
  <si>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</si>
  <si>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</si>
  <si>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</si>
  <si>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</si>
  <si>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</si>
  <si>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</si>
  <si>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</si>
  <si>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</si>
  <si>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</si>
  <si>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</si>
  <si>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</si>
  <si>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</si>
  <si>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</si>
  <si>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</si>
  <si>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</si>
  <si>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</si>
  <si>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</si>
  <si>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</si>
  <si>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</si>
  <si>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</si>
  <si>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</si>
  <si>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</si>
  <si>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</si>
  <si>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</si>
  <si>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</si>
  <si>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</si>
  <si>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</si>
  <si>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</si>
  <si>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</si>
  <si>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</si>
  <si>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</si>
  <si>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</si>
  <si>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</si>
  <si>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</si>
  <si>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</si>
  <si>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</si>
  <si>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</si>
  <si>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</si>
  <si>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</si>
  <si>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</si>
  <si>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</si>
  <si>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</si>
  <si>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</si>
  <si>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</si>
  <si>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</si>
  <si>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</si>
  <si>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</si>
  <si>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</si>
  <si>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</si>
  <si>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</si>
  <si>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</si>
  <si>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</si>
  <si>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</si>
  <si>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</si>
  <si>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</si>
  <si>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</si>
  <si>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</si>
  <si>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</si>
  <si>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</si>
  <si>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</si>
  <si>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</si>
  <si>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</si>
  <si>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</si>
  <si>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</si>
  <si>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</si>
  <si>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</si>
  <si>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</si>
  <si>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</si>
  <si>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</si>
  <si>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</si>
  <si>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</si>
  <si>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</si>
  <si>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</si>
  <si>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</si>
  <si>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</si>
  <si>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</si>
  <si>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</si>
  <si>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</si>
  <si>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</si>
  <si>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</si>
  <si>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</si>
  <si>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</si>
  <si>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</si>
  <si>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</si>
  <si>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</si>
  <si>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</si>
  <si>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</si>
  <si>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</si>
  <si>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</si>
  <si>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</si>
  <si>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</si>
  <si>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</si>
  <si>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</si>
  <si>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</si>
  <si>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</si>
  <si>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</si>
  <si>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</si>
  <si>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</si>
  <si>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</si>
  <si>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</si>
  <si>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</si>
  <si>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</si>
  <si>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</si>
  <si>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</si>
  <si>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</si>
  <si>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</si>
  <si>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</si>
  <si>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</si>
  <si>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</si>
  <si>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</si>
  <si>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</si>
  <si>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</si>
  <si>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</si>
  <si>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</si>
  <si>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</si>
  <si>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</si>
  <si>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</si>
  <si>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</si>
  <si>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</si>
  <si>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</si>
  <si>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</si>
  <si>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</si>
  <si>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</si>
  <si>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</si>
  <si>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</si>
  <si>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</si>
  <si>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</si>
  <si>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</si>
  <si>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</si>
  <si>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</si>
  <si>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</si>
  <si>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</si>
  <si>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</si>
  <si>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</si>
  <si>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</si>
  <si>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</si>
  <si>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</si>
  <si>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</si>
  <si>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</si>
  <si>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</si>
  <si>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</si>
  <si>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</si>
  <si>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</si>
  <si>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</si>
  <si>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</si>
  <si>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</si>
  <si>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</si>
  <si>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</si>
  <si>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</si>
  <si>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</si>
  <si>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</si>
  <si>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</si>
  <si>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</si>
  <si>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</si>
  <si>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</si>
  <si>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</si>
  <si>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</si>
  <si>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</si>
  <si>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</si>
  <si>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</si>
  <si>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</si>
  <si>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</si>
  <si>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</si>
  <si>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</si>
  <si>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</si>
  <si>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</si>
  <si>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</si>
  <si>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</si>
  <si>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</si>
  <si>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</si>
  <si>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</si>
  <si>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</si>
  <si>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</si>
  <si>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</si>
  <si>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</si>
  <si>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</si>
  <si>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</si>
  <si>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</si>
  <si>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</si>
  <si>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</si>
  <si>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</si>
  <si>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</si>
  <si>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</si>
  <si>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</si>
  <si>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</si>
  <si>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</si>
  <si>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</si>
  <si>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</si>
  <si>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</si>
  <si>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</si>
  <si>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</si>
  <si>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</si>
  <si>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</si>
  <si>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</si>
  <si>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</si>
  <si>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</si>
  <si>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</si>
  <si>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</si>
  <si>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</si>
  <si>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</si>
  <si>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</si>
  <si>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</si>
  <si>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</si>
  <si>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</si>
  <si>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</si>
  <si>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</si>
  <si>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</si>
  <si>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</si>
  <si>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</si>
  <si>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</si>
  <si>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</si>
  <si>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</si>
  <si>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</si>
  <si>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</si>
  <si>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</si>
  <si>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</si>
  <si>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</si>
  <si>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</si>
  <si>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</si>
  <si>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</si>
  <si>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</si>
  <si>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</si>
  <si>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</si>
  <si>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</si>
  <si>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</si>
  <si>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</si>
  <si>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</si>
  <si>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</si>
  <si>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</si>
  <si>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</si>
  <si>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</si>
  <si>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</si>
  <si>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</si>
  <si>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</si>
  <si>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</si>
  <si>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</si>
  <si>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</si>
  <si>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</si>
  <si>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</si>
  <si>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</si>
  <si>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</si>
  <si>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</si>
  <si>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</si>
  <si>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</si>
  <si>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</si>
  <si>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</si>
  <si>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</si>
  <si>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</si>
  <si>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</si>
  <si>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</si>
  <si>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</si>
  <si>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</si>
  <si>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</si>
  <si>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</si>
  <si>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</si>
  <si>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</si>
  <si>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</si>
  <si>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</si>
  <si>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</si>
  <si>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</si>
  <si>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</si>
  <si>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</si>
  <si>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</si>
  <si>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</si>
  <si>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</si>
  <si>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</si>
  <si>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</si>
  <si>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</si>
  <si>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</si>
  <si>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</si>
  <si>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</si>
  <si>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</si>
  <si>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</si>
  <si>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</si>
  <si>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</si>
  <si>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</si>
  <si>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</si>
  <si>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</si>
  <si>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</si>
  <si>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</si>
  <si>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</si>
  <si>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</si>
  <si>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</si>
  <si>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</si>
  <si>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</si>
  <si>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</si>
  <si>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</si>
  <si>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</si>
  <si>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</si>
  <si>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</si>
  <si>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</si>
  <si>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</si>
  <si>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</si>
  <si>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</si>
  <si>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</si>
  <si>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</si>
  <si>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</si>
  <si>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</si>
  <si>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</si>
  <si>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</si>
  <si>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</si>
  <si>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</si>
  <si>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</si>
  <si>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</si>
  <si>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</si>
  <si>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</si>
  <si>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</si>
  <si>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</si>
  <si>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</si>
  <si>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</si>
  <si>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</si>
  <si>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</si>
  <si>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</si>
  <si>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</si>
  <si>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</si>
  <si>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</si>
  <si>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</si>
  <si>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</si>
  <si>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</si>
  <si>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</si>
  <si>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</si>
  <si>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</si>
  <si>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</si>
  <si>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</si>
  <si>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</si>
  <si>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</si>
  <si>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</si>
  <si>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</si>
  <si>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</si>
  <si>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</si>
  <si>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</si>
  <si>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</si>
  <si>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</si>
  <si>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</si>
  <si>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</si>
  <si>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</si>
  <si>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</si>
  <si>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</si>
  <si>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</si>
  <si>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</si>
  <si>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</si>
  <si>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</si>
  <si>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</si>
  <si>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</si>
  <si>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</si>
  <si>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</si>
  <si>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</si>
  <si>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</si>
  <si>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</si>
  <si>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</si>
  <si>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</si>
  <si>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</si>
  <si>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</si>
  <si>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</si>
  <si>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</si>
  <si>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</si>
  <si>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</si>
  <si>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</si>
  <si>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</si>
  <si>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</si>
  <si>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</si>
  <si>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</si>
  <si>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</si>
  <si>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</si>
  <si>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</si>
  <si>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</si>
  <si>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</si>
  <si>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</si>
  <si>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</si>
  <si>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</si>
  <si>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</si>
  <si>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</si>
  <si>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</si>
  <si>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</si>
  <si>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</si>
  <si>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</si>
  <si>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</si>
  <si>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</si>
  <si>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</si>
  <si>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</si>
  <si>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</si>
  <si>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</si>
  <si>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</si>
  <si>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</si>
  <si>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</si>
  <si>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</si>
  <si>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</si>
  <si>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</si>
  <si>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</si>
  <si>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</si>
  <si>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</si>
  <si>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</si>
  <si>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</si>
  <si>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</si>
  <si>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</si>
  <si>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</si>
  <si>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</si>
  <si>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</si>
  <si>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</si>
  <si>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</si>
  <si>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</si>
  <si>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</si>
  <si>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</si>
  <si>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</si>
  <si>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</si>
  <si>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</si>
  <si>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</si>
  <si>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</si>
  <si>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</si>
  <si>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</si>
  <si>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</si>
  <si>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</si>
  <si>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</si>
  <si>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</si>
  <si>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</si>
  <si>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</si>
  <si>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</si>
  <si>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</si>
  <si>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</si>
  <si>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</si>
  <si>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</si>
  <si>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</si>
  <si>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</si>
  <si>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</si>
  <si>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</si>
  <si>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</si>
  <si>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</si>
  <si>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</si>
  <si>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</si>
  <si>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</si>
  <si>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</si>
  <si>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</si>
  <si>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</si>
  <si>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</si>
  <si>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</si>
  <si>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</si>
  <si>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</si>
  <si>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</si>
  <si>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</si>
  <si>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</si>
  <si>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</si>
  <si>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</si>
  <si>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</si>
  <si>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</si>
  <si>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</si>
  <si>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</si>
  <si>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</si>
  <si>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</si>
  <si>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</si>
  <si>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</si>
  <si>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</si>
  <si>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</si>
  <si>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</si>
  <si>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</si>
  <si>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</si>
  <si>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</si>
  <si>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</si>
  <si>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</si>
  <si>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</si>
  <si>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</si>
  <si>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</si>
  <si>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</si>
  <si>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</si>
  <si>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</si>
  <si>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</si>
  <si>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</si>
  <si>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</si>
  <si>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</si>
  <si>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</si>
  <si>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</si>
  <si>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</si>
  <si>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</si>
  <si>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</si>
  <si>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</si>
  <si>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</si>
  <si>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</si>
  <si>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</si>
  <si>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</si>
  <si>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</si>
  <si>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</si>
  <si>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</si>
  <si>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</si>
  <si>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</si>
  <si>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</si>
  <si>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</si>
  <si>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</si>
  <si>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</si>
  <si>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</si>
  <si>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</si>
  <si>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</si>
  <si>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</si>
  <si>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</si>
  <si>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</si>
  <si>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</si>
  <si>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</si>
  <si>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</si>
  <si>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</si>
  <si>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</si>
  <si>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</si>
  <si>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</si>
  <si>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</si>
  <si>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</si>
  <si>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</si>
  <si>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</si>
  <si>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</si>
  <si>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</si>
  <si>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</si>
  <si>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</si>
  <si>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</si>
  <si>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</si>
  <si>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</si>
  <si>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</si>
  <si>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</si>
  <si>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</si>
  <si>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</si>
  <si>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</si>
  <si>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</si>
  <si>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</si>
  <si>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</si>
  <si>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</si>
  <si>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</si>
  <si>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</si>
  <si>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</si>
  <si>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</si>
  <si>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</si>
  <si>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</si>
  <si>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</si>
  <si>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</si>
  <si>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</si>
  <si>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</si>
  <si>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</si>
  <si>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</si>
  <si>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</si>
  <si>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</si>
  <si>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</si>
  <si>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</si>
  <si>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</si>
  <si>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</si>
  <si>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</si>
  <si>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</si>
  <si>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</si>
  <si>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</si>
  <si>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</si>
  <si>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</si>
  <si>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</si>
  <si>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</si>
  <si>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</si>
  <si>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</si>
  <si>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</si>
  <si>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</si>
  <si>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</si>
  <si>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</si>
  <si>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</si>
  <si>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</si>
  <si>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</si>
  <si>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</si>
  <si>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</si>
  <si>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</si>
  <si>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</si>
  <si>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</si>
  <si>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</si>
  <si>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</si>
  <si>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</si>
  <si>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</si>
  <si>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</si>
  <si>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</si>
  <si>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</si>
  <si>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</si>
  <si>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</si>
  <si>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</si>
  <si>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</si>
  <si>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</si>
  <si>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</si>
  <si>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</si>
  <si>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</si>
  <si>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</si>
  <si>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</si>
  <si>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</si>
  <si>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</si>
  <si>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</si>
  <si>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</si>
  <si>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</si>
  <si>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</si>
  <si>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</si>
  <si>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</si>
  <si>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</si>
  <si>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</si>
  <si>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</si>
  <si>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</si>
  <si>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</si>
  <si>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</si>
  <si>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</si>
  <si>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</si>
  <si>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</si>
  <si>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</si>
  <si>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</si>
  <si>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</si>
  <si>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</si>
  <si>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</si>
  <si>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</si>
  <si>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</si>
  <si>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</si>
  <si>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</si>
  <si>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</si>
  <si>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</si>
  <si>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</si>
  <si>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</si>
  <si>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</si>
  <si>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</si>
  <si>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</si>
  <si>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</si>
  <si>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</si>
  <si>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</si>
  <si>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</si>
  <si>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</si>
  <si>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</si>
  <si>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</si>
  <si>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</si>
  <si>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</si>
  <si>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</si>
  <si>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</si>
  <si>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</si>
  <si>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</si>
  <si>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</si>
  <si>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</si>
  <si>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</si>
  <si>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</si>
  <si>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</si>
  <si>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</si>
  <si>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</si>
  <si>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</si>
  <si>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</si>
  <si>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</si>
  <si>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</si>
  <si>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</si>
  <si>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</si>
  <si>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</si>
  <si>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</si>
  <si>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</si>
  <si>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</si>
  <si>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</si>
  <si>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</si>
  <si>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</si>
  <si>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</si>
  <si>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</si>
  <si>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</si>
  <si>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</si>
  <si>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</si>
  <si>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</si>
  <si>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</si>
  <si>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</si>
  <si>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</si>
  <si>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</si>
  <si>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</si>
  <si>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</si>
  <si>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</si>
  <si>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</si>
  <si>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</si>
  <si>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</si>
  <si>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</si>
  <si>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</si>
  <si>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</si>
  <si>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</si>
  <si>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</si>
  <si>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</si>
  <si>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</si>
  <si>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</si>
  <si>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</si>
  <si>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</si>
  <si>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</si>
  <si>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</si>
  <si>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</si>
  <si>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</si>
  <si>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</si>
  <si>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</si>
  <si>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</si>
  <si>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</si>
  <si>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</si>
  <si>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</si>
  <si>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</si>
  <si>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</si>
  <si>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</si>
  <si>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</si>
  <si>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</si>
  <si>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</si>
  <si>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</si>
  <si>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</si>
  <si>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</si>
  <si>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</si>
  <si>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</si>
  <si>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</si>
  <si>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</si>
  <si>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</si>
  <si>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</si>
  <si>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</si>
  <si>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</si>
  <si>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</si>
  <si>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</si>
  <si>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</si>
  <si>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</si>
  <si>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</si>
  <si>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</si>
  <si>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</si>
  <si>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</si>
  <si>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</si>
  <si>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</si>
  <si>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</si>
  <si>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</si>
  <si>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</si>
  <si>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</si>
  <si>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</si>
  <si>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</si>
  <si>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</si>
  <si>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</si>
  <si>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</si>
  <si>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</si>
  <si>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</si>
  <si>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</si>
  <si>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</si>
  <si>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</si>
  <si>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</si>
  <si>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</si>
  <si>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</si>
  <si>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</si>
  <si>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</si>
  <si>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</si>
  <si>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</si>
  <si>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</si>
  <si>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</si>
  <si>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</si>
  <si>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</si>
  <si>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</si>
  <si>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</si>
  <si>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</si>
  <si>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</si>
  <si>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</si>
  <si>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</si>
  <si>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</si>
  <si>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</si>
  <si>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</si>
  <si>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</si>
  <si>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</si>
  <si>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</si>
  <si>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</si>
  <si>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</si>
  <si>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</si>
  <si>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</si>
  <si>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</si>
  <si>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</si>
  <si>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</si>
  <si>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</si>
  <si>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</si>
  <si>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</si>
  <si>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</si>
  <si>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</si>
  <si>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</si>
  <si>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</si>
  <si>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</si>
  <si>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</si>
  <si>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</si>
  <si>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</si>
  <si>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</si>
  <si>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</si>
  <si>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</si>
  <si>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</si>
  <si>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</si>
  <si>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</si>
  <si>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</si>
  <si>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</si>
  <si>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</si>
  <si>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</si>
  <si>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</si>
  <si>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</si>
  <si>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</si>
  <si>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</si>
  <si>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</si>
  <si>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</si>
  <si>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</si>
  <si>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</si>
  <si>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</si>
  <si>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</si>
  <si>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</si>
  <si>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</si>
  <si>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</si>
  <si>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</si>
  <si>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</si>
  <si>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</si>
  <si>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</si>
  <si>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</si>
  <si>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</si>
  <si>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</si>
  <si>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</si>
  <si>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</si>
  <si>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</si>
  <si>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</si>
  <si>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</si>
  <si>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</si>
  <si>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</si>
  <si>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</si>
  <si>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</si>
  <si>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</si>
  <si>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</si>
  <si>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</si>
  <si>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</si>
  <si>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</si>
  <si>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</si>
  <si>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</si>
  <si>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</si>
  <si>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</si>
  <si>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</si>
  <si>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</si>
  <si>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</si>
  <si>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</si>
  <si>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</si>
  <si>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</si>
  <si>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</si>
  <si>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</si>
  <si>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</si>
  <si>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</si>
  <si>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</si>
  <si>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</si>
  <si>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</si>
  <si>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</si>
  <si>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</si>
  <si>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</si>
  <si>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</si>
  <si>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</si>
  <si>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</si>
  <si>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</si>
  <si>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</si>
  <si>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</si>
  <si>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</si>
  <si>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</si>
  <si>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</si>
  <si>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</si>
  <si>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</si>
  <si>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</si>
  <si>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</si>
  <si>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</si>
  <si>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</si>
  <si>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</si>
  <si>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</si>
  <si>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</si>
  <si>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</si>
  <si>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</si>
  <si>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</si>
  <si>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</si>
  <si>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</si>
  <si>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</si>
  <si>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</si>
  <si>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</si>
  <si>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</si>
  <si>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</si>
  <si>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</si>
  <si>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</si>
  <si>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</si>
  <si>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</si>
  <si>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</si>
  <si>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</si>
  <si>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</si>
  <si>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</si>
  <si>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</si>
  <si>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</si>
  <si>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</si>
  <si>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</si>
  <si>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</si>
  <si>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</si>
  <si>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</si>
  <si>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</si>
  <si>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</si>
  <si>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</si>
  <si>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</si>
  <si>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</si>
  <si>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</si>
  <si>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</si>
  <si>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</si>
  <si>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</si>
  <si>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</si>
  <si>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</si>
  <si>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</si>
  <si>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</si>
  <si>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</si>
  <si>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</si>
  <si>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</si>
  <si>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</si>
  <si>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</si>
  <si>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</si>
  <si>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</si>
  <si>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</si>
  <si>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</si>
  <si>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</si>
  <si>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</si>
  <si>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</si>
  <si>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</si>
  <si>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</si>
  <si>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</si>
  <si>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</si>
  <si>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</si>
  <si>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</si>
  <si>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</si>
  <si>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</si>
  <si>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</si>
  <si>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</si>
  <si>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</si>
  <si>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</si>
  <si>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</si>
  <si>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</si>
  <si>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</si>
  <si>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</si>
  <si>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</si>
  <si>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</si>
  <si>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</si>
  <si>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</si>
  <si>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</si>
  <si>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</si>
  <si>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</si>
  <si>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</si>
  <si>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</si>
  <si>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</si>
  <si>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</si>
  <si>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</si>
  <si>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</si>
  <si>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</si>
  <si>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</si>
  <si>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</si>
  <si>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</si>
  <si>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</si>
  <si>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</si>
  <si>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</si>
  <si>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</si>
  <si>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</si>
  <si>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</si>
  <si>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</si>
  <si>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</si>
  <si>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</si>
  <si>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</si>
  <si>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</si>
  <si>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</si>
  <si>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</si>
  <si>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</si>
  <si>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</si>
  <si>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</si>
  <si>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</si>
  <si>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</si>
  <si>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</si>
  <si>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</si>
  <si>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</si>
  <si>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</si>
  <si>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</si>
  <si>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</si>
  <si>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</si>
  <si>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</si>
  <si>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</si>
  <si>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</si>
  <si>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</si>
  <si>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</si>
  <si>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</si>
  <si>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</si>
  <si>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</si>
  <si>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</si>
  <si>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</si>
  <si>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</si>
  <si>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</si>
  <si>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</si>
  <si>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</si>
  <si>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</si>
  <si>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</si>
  <si>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</si>
  <si>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</si>
  <si>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</si>
  <si>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</si>
  <si>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</si>
  <si>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</si>
  <si>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</si>
  <si>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</si>
  <si>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</si>
  <si>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</si>
  <si>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</si>
  <si>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</si>
  <si>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</si>
  <si>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</si>
  <si>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</si>
  <si>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</si>
  <si>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</si>
  <si>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</si>
  <si>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</si>
  <si>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</si>
  <si>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</si>
  <si>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</si>
  <si>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</si>
  <si>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</si>
  <si>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</si>
  <si>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</si>
  <si>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</si>
  <si>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</si>
  <si>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</si>
  <si>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</si>
  <si>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</si>
  <si>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</si>
  <si>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</si>
  <si>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</si>
  <si>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</si>
  <si>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</si>
  <si>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</si>
  <si>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</si>
  <si>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</si>
  <si>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</si>
  <si>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</si>
  <si>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</si>
  <si>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</si>
  <si>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</si>
  <si>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</si>
  <si>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</si>
  <si>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</si>
  <si>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</si>
  <si>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</si>
  <si>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</si>
  <si>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</si>
  <si>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</si>
  <si>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</si>
  <si>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</si>
  <si>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</si>
  <si>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</si>
  <si>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</si>
  <si>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</si>
  <si>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</si>
  <si>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</si>
  <si>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</si>
  <si>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</si>
  <si>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</si>
  <si>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</si>
  <si>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</si>
  <si>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</si>
  <si>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</si>
  <si>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</si>
  <si>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</si>
  <si>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</si>
  <si>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</si>
  <si>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</si>
  <si>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</si>
  <si>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</si>
  <si>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</si>
  <si>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</si>
  <si>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</si>
  <si>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</si>
  <si>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</si>
  <si>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</si>
  <si>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</si>
  <si>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</si>
  <si>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</si>
  <si>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</si>
  <si>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</si>
  <si>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</si>
  <si>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</si>
  <si>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</si>
  <si>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</si>
  <si>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</si>
  <si>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</si>
  <si>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</si>
  <si>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</si>
  <si>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</si>
  <si>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</si>
  <si>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</si>
  <si>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</si>
  <si>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</si>
  <si>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</si>
  <si>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</si>
  <si>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</si>
  <si>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</si>
  <si>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</si>
  <si>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</si>
  <si>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</si>
  <si>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</si>
  <si>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</si>
  <si>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</si>
  <si>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</si>
  <si>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</si>
  <si>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</si>
  <si>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</si>
  <si>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</si>
  <si>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</si>
  <si>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</si>
  <si>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</si>
  <si>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</si>
  <si>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</si>
  <si>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</si>
  <si>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</si>
  <si>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</si>
  <si>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</si>
  <si>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</si>
  <si>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</si>
  <si>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</si>
  <si>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</si>
  <si>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</si>
  <si>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</si>
  <si>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</si>
  <si>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</si>
  <si>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</si>
  <si>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</si>
  <si>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</si>
  <si>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</si>
  <si>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</si>
  <si>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</si>
  <si>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</si>
  <si>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</si>
  <si>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</si>
  <si>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</si>
  <si>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</si>
  <si>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</si>
  <si>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</si>
  <si>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</si>
  <si>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</si>
  <si>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</si>
  <si>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</si>
  <si>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</si>
  <si>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</si>
  <si>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</si>
  <si>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</si>
  <si>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</si>
  <si>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</si>
  <si>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</si>
  <si>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</si>
  <si>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</si>
  <si>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</si>
  <si>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</si>
  <si>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</si>
  <si>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</si>
  <si>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</si>
  <si>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</si>
  <si>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</si>
  <si>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</si>
  <si>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</si>
  <si>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</si>
  <si>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</si>
  <si>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</si>
  <si>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</si>
  <si>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</si>
  <si>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</si>
  <si>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</si>
  <si>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</si>
  <si>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</si>
  <si>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</si>
  <si>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</si>
  <si>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</si>
  <si>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</si>
  <si>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</si>
  <si>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</si>
  <si>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</si>
  <si>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</si>
  <si>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</si>
  <si>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</si>
  <si>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</si>
  <si>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</si>
  <si>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</si>
  <si>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</si>
  <si>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</si>
  <si>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</si>
  <si>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</si>
  <si>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</si>
  <si>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</si>
  <si>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</si>
  <si>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</si>
  <si>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</si>
  <si>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</si>
  <si>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</si>
  <si>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</si>
  <si>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</si>
  <si>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</si>
  <si>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</si>
  <si>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</si>
  <si>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</si>
  <si>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</si>
  <si>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</si>
  <si>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</si>
  <si>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</si>
  <si>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</si>
  <si>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</si>
  <si>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</si>
  <si>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</si>
  <si>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</si>
  <si>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</si>
  <si>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</si>
  <si>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</si>
  <si>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</si>
  <si>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</si>
  <si>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</si>
  <si>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</si>
  <si>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</si>
  <si>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</si>
  <si>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</si>
  <si>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</si>
  <si>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</si>
  <si>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</si>
  <si>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</si>
  <si>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</si>
  <si>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</si>
  <si>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</si>
  <si>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</si>
  <si>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</si>
  <si>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</si>
  <si>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</si>
  <si>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</si>
  <si>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</si>
  <si>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</si>
  <si>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</si>
  <si>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</si>
  <si>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</si>
  <si>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</si>
  <si>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</si>
  <si>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</si>
  <si>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</si>
  <si>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</si>
  <si>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</si>
  <si>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</si>
  <si>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</si>
  <si>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</si>
  <si>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</si>
  <si>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</si>
  <si>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</si>
  <si>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</si>
  <si>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</si>
  <si>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</si>
  <si>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</si>
  <si>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</si>
  <si>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</si>
  <si>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</si>
  <si>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</si>
  <si>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</si>
  <si>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</si>
  <si>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</si>
  <si>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</si>
  <si>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</si>
  <si>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</si>
  <si>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</si>
  <si>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</si>
  <si>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</si>
  <si>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</si>
  <si>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</si>
  <si>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</si>
  <si>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</si>
  <si>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</si>
  <si>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</si>
  <si>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</si>
  <si>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</si>
  <si>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</si>
  <si>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</si>
  <si>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</si>
  <si>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</si>
  <si>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</si>
  <si>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</si>
  <si>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</si>
  <si>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</si>
  <si>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</si>
  <si>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</si>
  <si>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</si>
  <si>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</si>
  <si>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</si>
  <si>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</si>
  <si>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</si>
  <si>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</si>
  <si>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</si>
  <si>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</si>
  <si>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</si>
  <si>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</si>
  <si>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</si>
  <si>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</si>
  <si>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</si>
  <si>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</si>
  <si>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</si>
  <si>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</si>
  <si>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</si>
  <si>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</si>
  <si>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</si>
  <si>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</si>
  <si>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</si>
  <si>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</si>
  <si>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</si>
  <si>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</si>
  <si>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</si>
  <si>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</si>
  <si>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</si>
  <si>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</si>
  <si>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</si>
  <si>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</si>
  <si>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</si>
  <si>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</si>
  <si>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</si>
  <si>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</si>
  <si>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</si>
  <si>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</si>
  <si>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</si>
  <si>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</si>
  <si>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</si>
  <si>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</si>
  <si>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</si>
  <si>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</si>
  <si>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</si>
  <si>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</si>
  <si>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</si>
  <si>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</si>
  <si>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</si>
  <si>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</si>
  <si>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</si>
  <si>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</si>
  <si>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</si>
  <si>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</si>
  <si>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</si>
  <si>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</si>
  <si>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</si>
  <si>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</si>
  <si>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</si>
  <si>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</si>
  <si>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</si>
  <si>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</si>
  <si>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</si>
  <si>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</si>
  <si>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</si>
  <si>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</si>
  <si>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</si>
  <si>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</si>
  <si>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</si>
  <si>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</si>
  <si>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</si>
  <si>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</si>
  <si>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</si>
  <si>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</si>
  <si>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</si>
  <si>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</si>
  <si>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</si>
  <si>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</si>
  <si>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</si>
  <si>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</si>
  <si>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</si>
  <si>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</si>
  <si>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</si>
  <si>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</si>
  <si>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</si>
  <si>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</si>
  <si>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</si>
  <si>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</si>
  <si>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</si>
  <si>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</si>
  <si>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</si>
  <si>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</si>
  <si>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</si>
  <si>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</si>
  <si>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</si>
  <si>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</si>
  <si>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</si>
  <si>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</si>
  <si>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</si>
  <si>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</si>
  <si>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</si>
  <si>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</si>
  <si>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</si>
  <si>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</si>
  <si>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</si>
  <si>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</si>
  <si>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</si>
  <si>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</si>
  <si>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</si>
  <si>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</si>
  <si>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</si>
  <si>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</si>
  <si>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</si>
  <si>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</si>
  <si>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</si>
  <si>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</si>
  <si>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</si>
  <si>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</si>
  <si>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</si>
  <si>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</si>
  <si>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</si>
  <si>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</si>
  <si>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</si>
  <si>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</si>
  <si>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</si>
  <si>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</si>
  <si>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</si>
  <si>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</si>
  <si>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</si>
  <si>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</si>
  <si>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</si>
  <si>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</si>
  <si>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</si>
  <si>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</si>
  <si>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</si>
  <si>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</si>
  <si>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</si>
  <si>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</si>
  <si>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</si>
  <si>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</si>
  <si>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</si>
  <si>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</si>
  <si>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</si>
  <si>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</si>
  <si>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</si>
  <si>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</si>
  <si>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</si>
  <si>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</si>
  <si>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</si>
  <si>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</si>
  <si>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</si>
  <si>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</si>
  <si>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</si>
  <si>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</si>
  <si>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</si>
  <si>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</si>
  <si>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</si>
  <si>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</si>
  <si>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</si>
  <si>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</si>
  <si>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</si>
  <si>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</si>
  <si>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</si>
  <si>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</si>
  <si>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</si>
  <si>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</si>
  <si>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</si>
  <si>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</si>
  <si>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</si>
  <si>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</si>
  <si>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</si>
  <si>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</si>
  <si>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</si>
  <si>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</si>
  <si>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</si>
  <si>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</si>
  <si>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</si>
  <si>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</si>
  <si>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</si>
  <si>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</si>
  <si>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</si>
  <si>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</si>
  <si>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</si>
  <si>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</si>
  <si>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</si>
  <si>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</si>
  <si>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</si>
  <si>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</si>
  <si>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</si>
  <si>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</si>
  <si>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</si>
  <si>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</si>
  <si>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</si>
  <si>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</si>
  <si>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</si>
  <si>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</si>
  <si>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</si>
  <si>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</si>
  <si>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</si>
  <si>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</si>
  <si>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</si>
  <si>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</si>
  <si>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</si>
  <si>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</si>
  <si>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</si>
  <si>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</si>
  <si>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</si>
  <si>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</si>
  <si>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</si>
  <si>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</si>
  <si>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</si>
  <si>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</si>
  <si>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</si>
  <si>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</si>
  <si>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</si>
  <si>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</si>
  <si>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</si>
  <si>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</si>
  <si>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</si>
  <si>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</si>
  <si>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</si>
  <si>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</si>
  <si>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</si>
  <si>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</si>
  <si>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</si>
  <si>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</si>
  <si>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</si>
  <si>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</si>
  <si>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</si>
  <si>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</si>
  <si>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</si>
  <si>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</si>
  <si>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</si>
  <si>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</si>
  <si>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</si>
  <si>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</si>
  <si>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</si>
  <si>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</si>
  <si>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</si>
  <si>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</si>
  <si>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</si>
  <si>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</si>
  <si>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</si>
  <si>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</si>
  <si>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</si>
  <si>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</si>
  <si>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</si>
  <si>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</si>
  <si>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</si>
  <si>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</si>
  <si>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</si>
  <si>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</si>
  <si>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</si>
  <si>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</si>
  <si>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</si>
  <si>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</si>
  <si>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</si>
  <si>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</si>
  <si>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</si>
  <si>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</si>
  <si>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</si>
  <si>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</si>
  <si>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</si>
  <si>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</si>
  <si>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</si>
  <si>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</si>
  <si>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</si>
  <si>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</si>
  <si>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</si>
  <si>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</si>
  <si>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</si>
  <si>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</si>
  <si>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</si>
  <si>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</si>
  <si>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</si>
  <si>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</si>
  <si>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</si>
  <si>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</si>
  <si>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</si>
  <si>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</si>
  <si>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</si>
  <si>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</si>
  <si>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</si>
  <si>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</si>
  <si>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</si>
  <si>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</si>
  <si>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</si>
  <si>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</si>
  <si>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</si>
  <si>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</si>
  <si>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</si>
  <si>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</si>
  <si>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</si>
  <si>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</si>
  <si>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</si>
  <si>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</si>
  <si>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</si>
  <si>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</si>
  <si>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</si>
  <si>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</si>
  <si>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</si>
  <si>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</si>
  <si>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</si>
  <si>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</si>
  <si>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</si>
  <si>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</si>
  <si>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</si>
  <si>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</si>
  <si>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</si>
  <si>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</si>
  <si>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</si>
  <si>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</si>
  <si>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</si>
  <si>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</si>
  <si>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</si>
  <si>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</si>
  <si>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</si>
  <si>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</si>
  <si>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</si>
  <si>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</si>
  <si>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</si>
  <si>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</si>
  <si>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</si>
  <si>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</si>
  <si>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</si>
  <si>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</si>
  <si>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</si>
  <si>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</si>
  <si>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</si>
  <si>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</si>
  <si>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</si>
  <si>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</si>
  <si>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</si>
  <si>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</si>
  <si>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</si>
  <si>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</si>
  <si>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</si>
  <si>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</si>
  <si>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</si>
  <si>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</si>
  <si>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</si>
  <si>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</si>
  <si>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</si>
  <si>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</si>
  <si>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</si>
  <si>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</si>
  <si>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</si>
  <si>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</si>
  <si>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</si>
  <si>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</si>
  <si>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</si>
  <si>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</si>
  <si>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</si>
  <si>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</si>
  <si>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</si>
  <si>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</si>
  <si>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</si>
  <si>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</si>
  <si>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</si>
  <si>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</si>
  <si>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</si>
  <si>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</si>
  <si>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</si>
  <si>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</si>
  <si>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</si>
  <si>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</si>
  <si>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</si>
  <si>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</si>
  <si>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</si>
  <si>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</si>
  <si>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</si>
  <si>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</si>
  <si>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</si>
  <si>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</si>
  <si>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</si>
  <si>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</si>
  <si>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</si>
  <si>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</si>
  <si>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</si>
  <si>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</si>
  <si>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</si>
  <si>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</si>
  <si>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</si>
  <si>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</si>
  <si>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</si>
  <si>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</si>
  <si>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</si>
  <si>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</si>
  <si>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</si>
  <si>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</si>
  <si>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</si>
  <si>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</si>
  <si>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</si>
  <si>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</si>
  <si>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</si>
  <si>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</si>
  <si>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</si>
  <si>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</si>
  <si>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</si>
  <si>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</si>
  <si>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</si>
  <si>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</si>
  <si>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</si>
  <si>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</si>
  <si>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</si>
  <si>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</si>
  <si>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</si>
  <si>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</si>
  <si>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</si>
  <si>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</si>
  <si>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</si>
  <si>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</si>
  <si>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</si>
  <si>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</si>
  <si>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</si>
  <si>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</si>
  <si>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</si>
  <si>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</si>
  <si>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</si>
  <si>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</si>
  <si>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</si>
  <si>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</si>
  <si>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</si>
  <si>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</si>
  <si>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</si>
  <si>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</si>
  <si>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</si>
  <si>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</si>
  <si>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</si>
  <si>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</si>
  <si>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</si>
  <si>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</si>
  <si>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</si>
  <si>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</si>
  <si>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</si>
  <si>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</si>
  <si>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</si>
  <si>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</si>
  <si>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</si>
  <si>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</si>
  <si>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</si>
  <si>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</si>
  <si>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</si>
  <si>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</si>
  <si>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</si>
  <si>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</si>
  <si>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</si>
  <si>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</si>
  <si>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</si>
  <si>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</si>
  <si>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</si>
  <si>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</si>
  <si>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</si>
  <si>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</si>
  <si>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</si>
  <si>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</si>
  <si>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</si>
  <si>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</si>
  <si>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</si>
  <si>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</si>
  <si>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</si>
  <si>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</si>
  <si>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</si>
  <si>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</si>
  <si>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</si>
  <si>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</si>
  <si>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</si>
  <si>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</si>
  <si>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</si>
  <si>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</si>
  <si>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</si>
  <si>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</si>
  <si>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</si>
  <si>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</si>
  <si>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</si>
  <si>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</si>
  <si>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</si>
  <si>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</si>
  <si>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</si>
  <si>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</si>
  <si>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</si>
  <si>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</si>
  <si>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</si>
  <si>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</si>
  <si>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</si>
  <si>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</si>
  <si>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</si>
  <si>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</si>
  <si>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</si>
  <si>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</si>
  <si>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</si>
  <si>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</si>
  <si>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</si>
  <si>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</si>
  <si>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</si>
  <si>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</si>
  <si>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</si>
  <si>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</si>
  <si>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</si>
  <si>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</si>
  <si>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</si>
  <si>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</si>
  <si>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</si>
  <si>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</si>
  <si>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</si>
  <si>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</si>
  <si>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</si>
  <si>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</si>
  <si>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</si>
  <si>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</si>
  <si>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</si>
  <si>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</si>
  <si>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</si>
  <si>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</si>
  <si>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</si>
  <si>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</si>
  <si>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</si>
  <si>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</si>
  <si>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</si>
  <si>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</si>
  <si>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</si>
  <si>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</si>
  <si>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</si>
  <si>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</si>
  <si>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</si>
  <si>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</si>
  <si>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</si>
  <si>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</si>
  <si>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</si>
  <si>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</si>
  <si>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</si>
  <si>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</si>
  <si>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</si>
  <si>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</si>
  <si>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</si>
  <si>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</si>
  <si>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</si>
  <si>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</si>
  <si>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</si>
  <si>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</si>
  <si>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</si>
  <si>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</si>
  <si>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</si>
  <si>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</si>
  <si>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</si>
  <si>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</si>
  <si>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</si>
  <si>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</si>
  <si>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</si>
  <si>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</si>
  <si>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</si>
  <si>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</si>
  <si>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</si>
  <si>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</si>
  <si>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</si>
  <si>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</si>
  <si>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</si>
  <si>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</si>
  <si>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</si>
  <si>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</si>
  <si>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</si>
  <si>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</si>
  <si>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</si>
  <si>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</si>
  <si>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</si>
  <si>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</si>
  <si>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</si>
  <si>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</si>
  <si>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</si>
  <si>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</si>
  <si>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</si>
  <si>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</si>
  <si>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</si>
  <si>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</si>
  <si>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</si>
  <si>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</si>
  <si>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</si>
  <si>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</si>
  <si>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</si>
  <si>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</si>
  <si>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</si>
  <si>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</si>
  <si>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</si>
  <si>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</si>
  <si>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</si>
  <si>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</si>
  <si>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</si>
  <si>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</si>
  <si>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</si>
  <si>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</si>
  <si>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</si>
  <si>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</si>
  <si>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</si>
  <si>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</si>
  <si>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</si>
  <si>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</si>
  <si>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</si>
  <si>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</si>
  <si>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</si>
  <si>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</si>
  <si>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</si>
  <si>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</si>
  <si>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</si>
  <si>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</si>
  <si>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</si>
  <si>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</si>
  <si>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</si>
  <si>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</si>
  <si>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</si>
  <si>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</si>
  <si>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</si>
  <si>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</si>
  <si>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</si>
  <si>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</si>
  <si>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</si>
  <si>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</si>
  <si>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</si>
  <si>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</si>
  <si>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</si>
  <si>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</si>
  <si>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</si>
  <si>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</si>
  <si>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</si>
  <si>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</si>
  <si>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</si>
  <si>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</si>
  <si>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</si>
  <si>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</si>
  <si>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</si>
  <si>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</si>
  <si>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</si>
  <si>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</si>
  <si>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</si>
  <si>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</si>
  <si>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</si>
  <si>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</si>
  <si>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</si>
  <si>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</si>
  <si>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</si>
  <si>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</si>
  <si>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</si>
  <si>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</si>
  <si>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</si>
  <si>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</si>
  <si>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</si>
  <si>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</si>
  <si>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</si>
  <si>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</si>
  <si>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</si>
  <si>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</si>
  <si>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</si>
  <si>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</si>
  <si>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</si>
  <si>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</si>
  <si>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</si>
  <si>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</si>
  <si>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</si>
  <si>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</si>
  <si>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</si>
  <si>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</si>
  <si>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</si>
  <si>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</si>
  <si>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</si>
  <si>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</si>
  <si>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</si>
  <si>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</si>
  <si>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</si>
  <si>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</si>
  <si>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</si>
  <si>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</si>
  <si>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</si>
  <si>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</si>
  <si>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</si>
  <si>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</si>
  <si>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</si>
  <si>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</si>
  <si>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</si>
  <si>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</si>
  <si>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</si>
  <si>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</si>
  <si>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</si>
  <si>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</si>
  <si>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</si>
  <si>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</si>
  <si>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</si>
  <si>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</si>
  <si>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</si>
  <si>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</si>
  <si>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</si>
  <si>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</si>
  <si>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</si>
  <si>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</si>
  <si>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</si>
  <si>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</si>
  <si>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</si>
  <si>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</si>
  <si>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</si>
  <si>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</si>
  <si>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</si>
  <si>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</si>
  <si>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</si>
  <si>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</si>
  <si>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</si>
  <si>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</si>
  <si>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</si>
  <si>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</si>
  <si>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</si>
  <si>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</si>
  <si>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</si>
  <si>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</si>
  <si>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</si>
  <si>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</si>
  <si>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</si>
  <si>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</si>
  <si>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</si>
  <si>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</si>
  <si>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</si>
  <si>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</si>
  <si>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</si>
  <si>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</si>
  <si>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</si>
  <si>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</si>
  <si>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</si>
  <si>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</si>
  <si>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</si>
  <si>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</si>
  <si>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</si>
  <si>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</si>
  <si>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</si>
  <si>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</si>
  <si>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</si>
  <si>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</si>
  <si>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</si>
  <si>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</si>
  <si>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</si>
  <si>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</si>
  <si>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</si>
  <si>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</si>
  <si>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</si>
  <si>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</si>
  <si>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</si>
  <si>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</si>
  <si>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</si>
  <si>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</si>
  <si>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</si>
  <si>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</si>
  <si>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</si>
  <si>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</si>
  <si>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</si>
  <si>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</si>
  <si>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</si>
  <si>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</si>
  <si>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</si>
  <si>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</si>
  <si>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</si>
  <si>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</si>
  <si>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</si>
  <si>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</si>
  <si>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</si>
  <si>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</si>
  <si>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</si>
  <si>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</si>
  <si>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</si>
  <si>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</si>
  <si>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</si>
  <si>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</si>
  <si>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</si>
  <si>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</si>
  <si>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</si>
  <si>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</si>
  <si>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</si>
  <si>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</si>
  <si>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</si>
  <si>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</si>
  <si>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</si>
  <si>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</si>
  <si>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</si>
  <si>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</si>
  <si>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</si>
  <si>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</si>
  <si>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</si>
  <si>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</si>
  <si>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</si>
  <si>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</si>
  <si>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</si>
  <si>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</si>
  <si>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</si>
  <si>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</si>
  <si>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</si>
  <si>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</si>
  <si>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</si>
  <si>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</si>
  <si>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</si>
  <si>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</si>
  <si>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</si>
  <si>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</si>
  <si>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</si>
  <si>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</si>
  <si>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</si>
  <si>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</si>
  <si>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</si>
  <si>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</si>
  <si>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</si>
  <si>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</si>
  <si>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</si>
  <si>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</si>
  <si>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</si>
  <si>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</si>
  <si>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</si>
  <si>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</si>
  <si>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</si>
  <si>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</si>
  <si>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</si>
  <si>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</si>
  <si>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</si>
  <si>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</si>
  <si>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</si>
  <si>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</si>
  <si>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</si>
  <si>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</si>
  <si>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</si>
  <si>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</si>
  <si>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</si>
  <si>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</si>
  <si>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</si>
  <si>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</si>
  <si>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</si>
  <si>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</si>
  <si>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</si>
  <si>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</si>
  <si>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</si>
  <si>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</si>
  <si>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</si>
  <si>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</si>
  <si>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</si>
  <si>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</si>
  <si>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</si>
  <si>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</si>
  <si>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</si>
  <si>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</si>
  <si>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</si>
  <si>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</si>
  <si>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</si>
  <si>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</si>
  <si>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</si>
  <si>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</si>
  <si>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</si>
  <si>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</si>
  <si>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</si>
  <si>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</si>
  <si>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</si>
  <si>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</si>
  <si>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</si>
  <si>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</si>
  <si>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</si>
  <si>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</si>
  <si>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</si>
  <si>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</si>
  <si>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</si>
  <si>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</si>
  <si>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</si>
  <si>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</si>
  <si>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</si>
  <si>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</si>
  <si>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</si>
  <si>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</si>
  <si>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</si>
  <si>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</si>
  <si>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</si>
  <si>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</si>
  <si>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</si>
  <si>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</si>
  <si>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</si>
  <si>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</si>
  <si>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</si>
  <si>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</si>
  <si>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</si>
  <si>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</si>
  <si>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</si>
  <si>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</si>
  <si>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</si>
  <si>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</si>
  <si>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</si>
  <si>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</si>
  <si>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</si>
  <si>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</si>
  <si>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</si>
  <si>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</si>
  <si>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</si>
  <si>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</si>
  <si>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</si>
  <si>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</si>
  <si>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</si>
  <si>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</si>
  <si>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</si>
  <si>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</si>
  <si>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</si>
  <si>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</si>
  <si>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</si>
  <si>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</si>
  <si>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</si>
  <si>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</si>
  <si>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</si>
  <si>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</si>
  <si>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</si>
  <si>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</si>
  <si>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</si>
  <si>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</si>
  <si>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</si>
  <si>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</si>
  <si>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</si>
  <si>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</si>
  <si>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</si>
  <si>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</si>
  <si>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</si>
  <si>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</si>
  <si>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</si>
  <si>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</si>
  <si>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</si>
  <si>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</si>
  <si>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</si>
  <si>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</si>
  <si>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</si>
  <si>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</si>
  <si>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</si>
  <si>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</si>
  <si>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</si>
  <si>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</si>
  <si>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</si>
  <si>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</si>
  <si>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</si>
  <si>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</si>
  <si>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</si>
  <si>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</si>
  <si>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</si>
  <si>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</si>
  <si>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</si>
  <si>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</si>
  <si>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</si>
  <si>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</si>
  <si>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</si>
  <si>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</si>
  <si>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</si>
  <si>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</si>
  <si>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</si>
  <si>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</si>
  <si>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</si>
  <si>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</si>
  <si>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</si>
  <si>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</si>
  <si>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</si>
  <si>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</si>
  <si>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</si>
  <si>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</si>
  <si>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</si>
  <si>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</si>
  <si>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</si>
  <si>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</si>
  <si>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</si>
  <si>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</si>
  <si>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</si>
  <si>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</si>
  <si>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</si>
  <si>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</si>
  <si>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</si>
  <si>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</si>
  <si>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</si>
  <si>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</si>
  <si>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</si>
  <si>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</si>
  <si>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</si>
  <si>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</si>
  <si>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</si>
  <si>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</si>
  <si>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</si>
  <si>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</si>
  <si>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</si>
  <si>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</si>
  <si>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</si>
  <si>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</si>
  <si>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</si>
  <si>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</si>
  <si>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</si>
  <si>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</si>
  <si>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</si>
  <si>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</si>
  <si>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</si>
  <si>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</si>
  <si>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</si>
  <si>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</si>
  <si>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</si>
  <si>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</si>
  <si>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</si>
  <si>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</si>
  <si>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</si>
  <si>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</si>
  <si>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</si>
  <si>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</si>
  <si>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</si>
  <si>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</si>
  <si>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</si>
  <si>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</si>
  <si>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</si>
  <si>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</si>
  <si>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</si>
  <si>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</si>
  <si>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</si>
  <si>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</si>
  <si>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</si>
  <si>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</si>
  <si>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</si>
  <si>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</si>
  <si>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</si>
  <si>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</si>
  <si>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</si>
  <si>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</si>
  <si>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</si>
  <si>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</si>
  <si>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</si>
  <si>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</si>
  <si>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</si>
  <si>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</si>
  <si>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</si>
  <si>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</si>
  <si>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</si>
  <si>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</si>
  <si>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</si>
  <si>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</si>
  <si>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</si>
  <si>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</si>
  <si>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</si>
  <si>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</si>
  <si>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</si>
  <si>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</si>
  <si>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</si>
  <si>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</si>
  <si>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</si>
  <si>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</si>
  <si>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</si>
  <si>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</si>
  <si>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</si>
  <si>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</si>
  <si>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</si>
  <si>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</si>
  <si>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</si>
  <si>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</si>
  <si>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</si>
  <si>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</si>
  <si>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</si>
  <si>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</si>
  <si>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</si>
  <si>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</si>
  <si>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</si>
  <si>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</si>
  <si>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</si>
  <si>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</si>
  <si>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</si>
  <si>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</si>
  <si>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</si>
  <si>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</si>
  <si>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</si>
  <si>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</si>
  <si>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</si>
  <si>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</si>
  <si>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</si>
  <si>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</si>
  <si>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</si>
  <si>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</si>
  <si>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</si>
  <si>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</si>
  <si>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</si>
  <si>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</si>
  <si>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</si>
  <si>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</si>
  <si>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</si>
  <si>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</si>
  <si>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</si>
  <si>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</si>
  <si>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</si>
  <si>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</si>
  <si>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</si>
  <si>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</si>
  <si>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</si>
  <si>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</si>
  <si>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</si>
  <si>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</si>
  <si>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</si>
  <si>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</si>
  <si>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</si>
  <si>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</si>
  <si>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</si>
  <si>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</si>
  <si>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</si>
  <si>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</si>
  <si>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</si>
  <si>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</si>
  <si>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</si>
  <si>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</si>
  <si>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</si>
  <si>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</si>
  <si>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</si>
  <si>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</si>
  <si>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</si>
  <si>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</si>
  <si>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</si>
  <si>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</si>
  <si>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</si>
  <si>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</si>
  <si>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</si>
  <si>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</si>
  <si>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</si>
  <si>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</si>
  <si>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</si>
  <si>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</si>
  <si>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</si>
  <si>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</si>
  <si>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</si>
  <si>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</si>
  <si>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</si>
  <si>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</si>
  <si>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</si>
  <si>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</si>
  <si>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</si>
  <si>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</si>
  <si>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</si>
  <si>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</si>
  <si>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</si>
  <si>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</si>
  <si>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</si>
  <si>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</si>
  <si>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</si>
  <si>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</si>
  <si>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</si>
  <si>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</si>
  <si>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</si>
  <si>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</si>
  <si>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</si>
  <si>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</si>
  <si>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</si>
  <si>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</si>
  <si>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</si>
  <si>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</si>
  <si>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</si>
  <si>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</si>
  <si>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</si>
  <si>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</si>
  <si>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</si>
  <si>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</si>
  <si>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</si>
  <si>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</si>
  <si>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</si>
  <si>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</si>
  <si>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</si>
  <si>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</si>
  <si>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</si>
  <si>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</si>
  <si>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</si>
  <si>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</si>
  <si>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</si>
  <si>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</si>
  <si>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</si>
  <si>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</si>
  <si>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</si>
  <si>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</si>
  <si>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</si>
  <si>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</si>
  <si>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</si>
  <si>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</si>
  <si>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</si>
  <si>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</si>
  <si>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</si>
  <si>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</si>
  <si>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</si>
  <si>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</si>
  <si>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</si>
  <si>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</si>
  <si>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</si>
  <si>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</si>
  <si>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</si>
  <si>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</si>
  <si>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</si>
  <si>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</si>
  <si>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</si>
  <si>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</si>
  <si>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</si>
  <si>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</si>
  <si>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</si>
  <si>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</si>
  <si>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</si>
  <si>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</si>
  <si>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</si>
  <si>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</si>
  <si>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</si>
  <si>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</si>
  <si>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</si>
  <si>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</si>
  <si>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</si>
  <si>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</si>
  <si>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</si>
  <si>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</si>
  <si>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</si>
  <si>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</si>
  <si>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</si>
  <si>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</si>
  <si>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</si>
  <si>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</si>
  <si>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</si>
  <si>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</si>
  <si>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</si>
  <si>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</si>
  <si>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</si>
  <si>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</si>
  <si>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</si>
  <si>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</si>
  <si>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</si>
  <si>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</si>
  <si>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</si>
  <si>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</si>
  <si>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</si>
  <si>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</si>
  <si>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</si>
  <si>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</si>
  <si>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</si>
  <si>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</si>
  <si>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</si>
  <si>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</si>
  <si>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</si>
  <si>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</si>
  <si>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</si>
  <si>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</si>
  <si>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</si>
  <si>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</si>
  <si>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</si>
  <si>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</si>
  <si>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</si>
  <si>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</si>
  <si>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</si>
  <si>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</si>
  <si>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</si>
  <si>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</si>
  <si>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</si>
  <si>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</si>
  <si>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</si>
  <si>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</si>
  <si>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</si>
  <si>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</si>
  <si>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</si>
  <si>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</si>
  <si>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</si>
  <si>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</si>
  <si>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</si>
  <si>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</si>
  <si>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</si>
  <si>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</si>
  <si>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</si>
  <si>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</si>
  <si>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</si>
  <si>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</si>
  <si>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</si>
  <si>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</si>
  <si>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</si>
  <si>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</si>
  <si>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</si>
  <si>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</si>
  <si>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</si>
  <si>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</si>
  <si>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</si>
  <si>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</si>
  <si>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</si>
  <si>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</si>
  <si>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</si>
  <si>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</si>
  <si>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</si>
  <si>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</si>
  <si>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</si>
  <si>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</si>
  <si>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</si>
  <si>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</si>
  <si>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</si>
  <si>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</si>
  <si>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</si>
  <si>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</si>
  <si>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</si>
  <si>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</si>
  <si>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</si>
  <si>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</si>
  <si>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</si>
  <si>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</si>
  <si>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</si>
  <si>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</si>
  <si>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</si>
  <si>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</si>
  <si>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</si>
  <si>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</si>
  <si>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</si>
  <si>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</si>
  <si>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</si>
  <si>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</si>
  <si>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</si>
  <si>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</si>
  <si>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</si>
  <si>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</si>
  <si>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</si>
  <si>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</si>
  <si>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</si>
  <si>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</si>
  <si>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</si>
  <si>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</si>
  <si>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</si>
  <si>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</si>
  <si>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</si>
  <si>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</si>
  <si>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</si>
  <si>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</si>
  <si>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</si>
  <si>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</si>
  <si>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</si>
  <si>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</si>
  <si>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</si>
  <si>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</si>
  <si>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</si>
  <si>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</si>
  <si>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</si>
  <si>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</si>
  <si>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</si>
  <si>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</si>
  <si>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</si>
  <si>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</si>
  <si>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</si>
  <si>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</si>
  <si>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</si>
  <si>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</si>
  <si>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</si>
  <si>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</si>
  <si>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</si>
  <si>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</si>
  <si>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</si>
  <si>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</si>
  <si>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</si>
  <si>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</si>
  <si>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</si>
  <si>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</si>
  <si>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</si>
  <si>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</si>
  <si>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</si>
  <si>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</si>
  <si>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</si>
  <si>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</si>
  <si>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</si>
  <si>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</si>
  <si>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</si>
  <si>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</si>
  <si>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</si>
  <si>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</si>
  <si>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</si>
  <si>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</si>
  <si>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</si>
  <si>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</si>
  <si>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</si>
  <si>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</si>
  <si>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</si>
  <si>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</si>
  <si>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</si>
  <si>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</si>
  <si>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</si>
  <si>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</si>
  <si>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</si>
  <si>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</si>
  <si>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</si>
  <si>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</si>
  <si>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</si>
  <si>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</si>
  <si>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</si>
  <si>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</si>
  <si>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</si>
  <si>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</si>
  <si>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</si>
  <si>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</si>
  <si>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</si>
  <si>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</si>
  <si>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</si>
  <si>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</si>
  <si>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</si>
  <si>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</si>
  <si>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</si>
  <si>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</si>
  <si>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</si>
  <si>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</si>
  <si>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</si>
  <si>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</si>
  <si>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</si>
  <si>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</si>
  <si>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</si>
  <si>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</si>
  <si>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</si>
  <si>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</si>
  <si>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</si>
  <si>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</si>
  <si>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</si>
  <si>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</si>
  <si>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</si>
  <si>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</si>
  <si>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</si>
  <si>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</si>
  <si>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</si>
  <si>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</si>
  <si>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</si>
  <si>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</si>
  <si>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</si>
  <si>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</si>
  <si>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</si>
  <si>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</si>
  <si>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</si>
  <si>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</si>
  <si>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</si>
  <si>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</si>
  <si>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</si>
  <si>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</si>
  <si>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</si>
  <si>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</si>
  <si>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</si>
  <si>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</si>
  <si>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</si>
  <si>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</si>
  <si>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</si>
  <si>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</si>
  <si>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</si>
  <si>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</si>
  <si>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</si>
  <si>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</si>
  <si>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</si>
  <si>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</si>
  <si>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</si>
  <si>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</si>
  <si>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</si>
  <si>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</si>
  <si>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</si>
  <si>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</si>
  <si>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</si>
  <si>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</si>
  <si>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</si>
  <si>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</si>
  <si>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</si>
  <si>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</si>
  <si>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</si>
  <si>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</si>
  <si>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</si>
  <si>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</si>
  <si>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</si>
  <si>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</si>
  <si>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</si>
  <si>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</si>
  <si>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</si>
  <si>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</si>
  <si>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</si>
  <si>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</si>
  <si>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</si>
  <si>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</si>
  <si>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</si>
  <si>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</si>
  <si>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</si>
  <si>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</si>
  <si>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</si>
  <si>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</si>
  <si>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</si>
  <si>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</si>
  <si>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</si>
  <si>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</si>
  <si>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</si>
  <si>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</si>
  <si>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</si>
  <si>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</si>
  <si>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</si>
  <si>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</si>
  <si>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</si>
  <si>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</si>
  <si>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</si>
  <si>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</si>
  <si>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</si>
  <si>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</si>
  <si>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</si>
  <si>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</si>
  <si>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</si>
  <si>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</si>
  <si>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</si>
  <si>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</si>
  <si>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</si>
  <si>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</si>
  <si>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</si>
  <si>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</si>
  <si>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</si>
  <si>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</si>
  <si>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</si>
  <si>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</si>
  <si>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</si>
  <si>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</si>
  <si>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</si>
  <si>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</si>
  <si>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</si>
  <si>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</si>
  <si>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</si>
  <si>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</si>
  <si>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</si>
  <si>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</si>
  <si>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</si>
  <si>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</si>
  <si>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</si>
  <si>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</si>
  <si>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</si>
  <si>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</si>
  <si>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</si>
  <si>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</si>
  <si>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</si>
  <si>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</si>
  <si>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</si>
  <si>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</si>
  <si>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</si>
  <si>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</si>
  <si>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</si>
  <si>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</si>
  <si>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</si>
  <si>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</si>
  <si>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</si>
  <si>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</si>
  <si>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</si>
  <si>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</si>
  <si>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</si>
  <si>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</si>
  <si>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</si>
  <si>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</si>
  <si>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</si>
  <si>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</si>
  <si>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</si>
  <si>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</si>
  <si>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</si>
  <si>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</si>
  <si>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</si>
  <si>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</si>
  <si>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</si>
  <si>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</si>
  <si>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</si>
  <si>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</si>
  <si>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</si>
  <si>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</si>
  <si>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</si>
  <si>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</si>
  <si>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</si>
  <si>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</si>
  <si>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</si>
  <si>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</si>
  <si>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</si>
  <si>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</si>
  <si>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</si>
  <si>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</si>
  <si>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</si>
  <si>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</si>
  <si>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</si>
  <si>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</si>
  <si>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</si>
  <si>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</si>
  <si>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</si>
  <si>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</si>
  <si>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</si>
  <si>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</si>
  <si>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</si>
  <si>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</si>
  <si>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</si>
  <si>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</si>
  <si>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</si>
  <si>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</si>
  <si>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</si>
  <si>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</si>
  <si>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</si>
  <si>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</si>
  <si>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</si>
  <si>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</si>
  <si>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</si>
  <si>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</si>
  <si>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</si>
  <si>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</si>
  <si>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</si>
  <si>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</si>
  <si>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</si>
  <si>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</si>
  <si>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</si>
  <si>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</si>
  <si>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</si>
  <si>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</si>
  <si>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</si>
  <si>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</si>
  <si>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</si>
  <si>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</si>
  <si>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</si>
  <si>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</si>
  <si>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</si>
  <si>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</si>
  <si>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</si>
  <si>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</si>
  <si>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</si>
  <si>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</si>
  <si>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</si>
  <si>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</si>
  <si>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</si>
  <si>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</si>
  <si>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</si>
  <si>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</si>
  <si>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</si>
  <si>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</si>
  <si>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</si>
  <si>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</si>
  <si>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</si>
  <si>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</si>
  <si>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</si>
  <si>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</si>
  <si>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</si>
  <si>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</si>
  <si>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</si>
  <si>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</si>
  <si>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</si>
  <si>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</si>
  <si>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</si>
  <si>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</si>
  <si>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</si>
  <si>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</si>
  <si>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</si>
  <si>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</si>
  <si>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</si>
  <si>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</si>
  <si>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</si>
  <si>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</si>
  <si>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</si>
  <si>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</si>
  <si>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</si>
  <si>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</si>
  <si>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</si>
  <si>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</si>
  <si>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</si>
  <si>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</si>
  <si>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</si>
  <si>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</si>
  <si>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</si>
  <si>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</si>
  <si>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</si>
  <si>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</si>
  <si>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</si>
  <si>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</si>
  <si>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</si>
  <si>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</si>
  <si>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</si>
  <si>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</si>
  <si>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</si>
  <si>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</si>
  <si>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</si>
  <si>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</si>
  <si>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</si>
  <si>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</si>
  <si>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</si>
  <si>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</si>
  <si>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</si>
  <si>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</si>
  <si>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</si>
  <si>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</si>
  <si>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</si>
  <si>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</si>
  <si>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</si>
  <si>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</si>
  <si>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</si>
  <si>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</si>
  <si>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</si>
  <si>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</si>
  <si>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</si>
  <si>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</si>
  <si>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</si>
  <si>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</si>
  <si>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</si>
  <si>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</si>
  <si>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</si>
  <si>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</si>
  <si>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</si>
  <si>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</si>
  <si>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</si>
  <si>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</si>
  <si>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</si>
  <si>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</si>
  <si>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</si>
  <si>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</si>
  <si>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</si>
  <si>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</si>
  <si>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</si>
  <si>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</si>
  <si>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</si>
  <si>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</si>
  <si>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</si>
  <si>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</si>
  <si>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</si>
  <si>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</si>
  <si>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</si>
  <si>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</si>
  <si>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</si>
  <si>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</si>
  <si>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</si>
  <si>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</si>
  <si>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</si>
  <si>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</si>
  <si>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</si>
  <si>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</si>
  <si>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</si>
  <si>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</si>
  <si>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</si>
  <si>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</si>
  <si>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</si>
  <si>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</si>
  <si>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</si>
  <si>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</si>
  <si>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</si>
  <si>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</si>
  <si>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</si>
  <si>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</si>
  <si>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</si>
  <si>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</si>
  <si>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</si>
  <si>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</si>
  <si>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</si>
  <si>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</si>
  <si>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</si>
  <si>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</si>
  <si>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</si>
  <si>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</si>
  <si>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</si>
  <si>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</si>
  <si>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</si>
  <si>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</si>
  <si>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</si>
  <si>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</si>
  <si>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</si>
  <si>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</si>
  <si>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</si>
  <si>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</si>
  <si>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</si>
  <si>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</si>
  <si>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</si>
  <si>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</si>
  <si>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</si>
  <si>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</si>
  <si>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</si>
  <si>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</si>
  <si>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</si>
  <si>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</si>
  <si>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</si>
  <si>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</si>
  <si>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</si>
  <si>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</si>
  <si>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</si>
  <si>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</si>
  <si>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</si>
  <si>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</si>
  <si>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</si>
  <si>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</si>
  <si>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</si>
  <si>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</si>
  <si>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</si>
  <si>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</si>
  <si>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</si>
  <si>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</si>
  <si>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</si>
  <si>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</si>
  <si>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</si>
  <si>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</si>
  <si>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</si>
  <si>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</si>
  <si>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</si>
  <si>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</si>
  <si>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</si>
  <si>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</si>
  <si>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</si>
  <si>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</si>
  <si>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</si>
  <si>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</si>
  <si>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</si>
  <si>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</si>
  <si>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</si>
  <si>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</si>
  <si>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</si>
  <si>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</si>
  <si>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</si>
  <si>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</si>
  <si>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</si>
  <si>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</si>
  <si>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</si>
  <si>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</si>
  <si>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</si>
  <si>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</si>
  <si>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</si>
  <si>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</si>
  <si>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</si>
  <si>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</si>
  <si>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</si>
  <si>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</si>
  <si>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</si>
  <si>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</si>
  <si>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</si>
  <si>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</si>
  <si>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</si>
  <si>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</si>
  <si>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</si>
  <si>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</si>
  <si>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</si>
  <si>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</si>
  <si>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</si>
  <si>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</si>
  <si>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</si>
  <si>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</si>
  <si>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</si>
  <si>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</si>
  <si>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</si>
  <si>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</si>
  <si>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</si>
  <si>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</si>
  <si>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</si>
  <si>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</si>
  <si>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</si>
  <si>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</si>
  <si>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</si>
  <si>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</si>
  <si>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</si>
  <si>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</si>
  <si>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</si>
  <si>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</si>
  <si>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</si>
  <si>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</si>
  <si>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</si>
  <si>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</si>
  <si>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</si>
  <si>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</si>
  <si>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</si>
  <si>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</si>
  <si>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</si>
  <si>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</si>
  <si>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</si>
  <si>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</si>
  <si>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</si>
  <si>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</si>
  <si>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</si>
  <si>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</si>
  <si>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</si>
  <si>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</si>
  <si>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</si>
  <si>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</si>
  <si>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</si>
  <si>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</si>
  <si>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</si>
  <si>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</si>
  <si>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</si>
  <si>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</si>
  <si>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</si>
  <si>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</si>
  <si>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</si>
  <si>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</si>
  <si>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</si>
  <si>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</si>
  <si>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</si>
  <si>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</si>
  <si>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</si>
  <si>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</si>
  <si>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</si>
  <si>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</si>
  <si>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</si>
  <si>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</si>
  <si>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</si>
  <si>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</si>
  <si>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</si>
  <si>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</si>
  <si>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</si>
  <si>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</si>
  <si>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</si>
  <si>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</si>
  <si>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</si>
  <si>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</si>
  <si>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</si>
  <si>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</si>
  <si>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</si>
  <si>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</si>
  <si>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</si>
  <si>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</si>
  <si>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</si>
  <si>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</si>
  <si>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</si>
  <si>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</si>
  <si>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</si>
  <si>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</si>
  <si>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</si>
  <si>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</si>
  <si>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</si>
  <si>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</si>
  <si>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</si>
  <si>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</si>
  <si>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</si>
  <si>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</si>
  <si>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</si>
  <si>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</si>
  <si>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</si>
  <si>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</si>
  <si>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</si>
  <si>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</si>
  <si>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</si>
  <si>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</si>
  <si>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</si>
  <si>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</si>
  <si>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</si>
  <si>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</si>
  <si>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</si>
  <si>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</si>
  <si>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</si>
  <si>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</si>
  <si>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</si>
  <si>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</si>
  <si>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</si>
  <si>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</si>
  <si>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</si>
  <si>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</si>
  <si>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</si>
  <si>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</si>
  <si>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</si>
  <si>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</si>
  <si>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</si>
  <si>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</si>
  <si>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</si>
  <si>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</si>
  <si>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</si>
  <si>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</si>
  <si>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</si>
  <si>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</si>
  <si>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</si>
  <si>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</si>
  <si>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</si>
  <si>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</si>
  <si>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</si>
  <si>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</si>
  <si>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</si>
  <si>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</si>
  <si>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</si>
  <si>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</si>
  <si>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</si>
  <si>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</si>
  <si>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</si>
  <si>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</si>
  <si>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</si>
  <si>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</si>
  <si>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</si>
  <si>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</si>
  <si>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</si>
  <si>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</si>
  <si>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</si>
  <si>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</si>
  <si>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</si>
  <si>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</si>
  <si>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</si>
  <si>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</si>
  <si>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</si>
  <si>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</si>
  <si>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</si>
  <si>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</si>
  <si>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</si>
  <si>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</si>
  <si>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</si>
  <si>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</si>
  <si>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</si>
  <si>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</si>
  <si>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</si>
  <si>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</si>
  <si>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</si>
  <si>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</si>
  <si>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</si>
  <si>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</si>
  <si>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</si>
  <si>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</si>
  <si>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</si>
  <si>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</si>
  <si>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</si>
  <si>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</si>
  <si>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</si>
  <si>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</si>
  <si>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</si>
  <si>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</si>
  <si>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</si>
  <si>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</si>
  <si>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</si>
  <si>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</si>
  <si>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</si>
  <si>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</si>
  <si>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</si>
  <si>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</si>
  <si>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</si>
  <si>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</si>
  <si>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</si>
  <si>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</si>
  <si>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</si>
  <si>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</si>
  <si>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</si>
  <si>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</si>
  <si>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</si>
  <si>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</si>
  <si>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</si>
  <si>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</si>
  <si>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</si>
  <si>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</si>
  <si>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</si>
  <si>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</si>
  <si>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</si>
  <si>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</si>
  <si>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</si>
  <si>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</si>
  <si>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</si>
  <si>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</si>
  <si>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</si>
  <si>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</si>
  <si>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</si>
  <si>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</si>
  <si>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</si>
  <si>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</si>
  <si>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</si>
  <si>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</si>
  <si>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</si>
  <si>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</si>
  <si>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</si>
  <si>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</si>
  <si>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</si>
  <si>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</si>
  <si>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</si>
  <si>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</si>
  <si>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</si>
  <si>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</si>
  <si>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</si>
  <si>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</si>
  <si>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</si>
  <si>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</si>
  <si>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</si>
  <si>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</si>
  <si>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</si>
  <si>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</si>
  <si>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</si>
  <si>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</si>
  <si>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</si>
  <si>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</si>
  <si>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</si>
  <si>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</si>
  <si>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</si>
  <si>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</si>
  <si>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</si>
  <si>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</si>
  <si>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</si>
  <si>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</si>
  <si>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</si>
  <si>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</si>
  <si>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</si>
  <si>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</si>
  <si>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</si>
  <si>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</si>
  <si>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</si>
  <si>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</si>
  <si>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</si>
  <si>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</si>
  <si>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</si>
  <si>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</si>
  <si>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</si>
  <si>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</si>
  <si>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</si>
  <si>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</si>
  <si>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</si>
  <si>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</si>
  <si>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</si>
  <si>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</si>
  <si>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</si>
  <si>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</si>
  <si>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</si>
  <si>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</si>
  <si>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</si>
  <si>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</si>
  <si>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</si>
  <si>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</si>
  <si>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</si>
  <si>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</si>
  <si>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</si>
  <si>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</si>
  <si>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</si>
  <si>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</si>
  <si>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</si>
  <si>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</si>
  <si>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</si>
  <si>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</si>
  <si>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</si>
  <si>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</si>
  <si>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</si>
  <si>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</si>
  <si>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</si>
  <si>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</si>
  <si>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</si>
  <si>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</si>
  <si>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</si>
  <si>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</si>
  <si>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</si>
  <si>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</si>
  <si>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</si>
  <si>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</si>
  <si>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</si>
  <si>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</si>
  <si>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</si>
  <si>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</si>
  <si>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</si>
  <si>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</si>
  <si>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</si>
  <si>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</si>
  <si>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</si>
  <si>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</si>
  <si>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</si>
  <si>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</si>
  <si>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</si>
  <si>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</si>
  <si>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</si>
  <si>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</si>
  <si>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</si>
  <si>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</si>
  <si>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</si>
  <si>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</si>
  <si>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</si>
  <si>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</si>
  <si>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</si>
  <si>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</si>
  <si>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</si>
  <si>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</si>
  <si>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</si>
  <si>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</si>
  <si>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</si>
  <si>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</si>
  <si>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</si>
  <si>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</si>
  <si>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</si>
  <si>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</si>
  <si>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</si>
  <si>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</si>
  <si>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</si>
  <si>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</si>
  <si>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</si>
  <si>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</si>
  <si>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</si>
  <si>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</si>
  <si>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</si>
  <si>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</si>
  <si>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</si>
  <si>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</si>
  <si>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</si>
  <si>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</si>
  <si>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</si>
  <si>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</si>
  <si>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</si>
  <si>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</si>
  <si>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</si>
  <si>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</si>
  <si>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</si>
  <si>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</si>
  <si>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</si>
  <si>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</si>
  <si>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</si>
  <si>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</si>
  <si>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</si>
  <si>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</si>
  <si>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</si>
  <si>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</si>
  <si>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</si>
  <si>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</si>
  <si>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</si>
  <si>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</si>
  <si>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</si>
  <si>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</si>
  <si>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</si>
  <si>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</si>
  <si>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</si>
  <si>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</si>
  <si>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</si>
  <si>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</si>
  <si>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</si>
  <si>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</si>
  <si>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</si>
  <si>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</si>
  <si>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</si>
  <si>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</si>
  <si>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</si>
  <si>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</si>
  <si>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</si>
  <si>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</si>
  <si>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</si>
  <si>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</si>
  <si>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</si>
  <si>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</si>
  <si>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</si>
  <si>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</si>
  <si>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</si>
  <si>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</si>
  <si>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</si>
  <si>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</si>
  <si>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</si>
  <si>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</si>
  <si>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</si>
  <si>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</si>
  <si>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</si>
  <si>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</si>
  <si>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</si>
  <si>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</si>
  <si>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</si>
  <si>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</si>
  <si>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</si>
  <si>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</si>
  <si>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</si>
  <si>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</si>
  <si>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</si>
  <si>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</si>
  <si>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</si>
  <si>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</si>
  <si>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</si>
  <si>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</si>
  <si>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</si>
  <si>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</si>
  <si>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</si>
  <si>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</si>
  <si>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</si>
  <si>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</si>
  <si>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</si>
  <si>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</si>
  <si>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</si>
  <si>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</si>
  <si>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</si>
  <si>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</si>
  <si>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</si>
  <si>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</si>
  <si>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</si>
  <si>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</si>
  <si>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</si>
  <si>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</si>
  <si>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</si>
  <si>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</si>
  <si>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</si>
  <si>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</si>
  <si>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</si>
  <si>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</si>
  <si>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</si>
  <si>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</si>
  <si>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</si>
  <si>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</si>
  <si>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</si>
  <si>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</si>
  <si>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</si>
  <si>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</si>
  <si>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</si>
  <si>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</si>
  <si>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</si>
  <si>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</si>
  <si>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</si>
  <si>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</si>
  <si>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</si>
  <si>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</si>
  <si>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</si>
  <si>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</si>
  <si>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</si>
  <si>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</si>
  <si>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</si>
  <si>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</si>
  <si>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</si>
  <si>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</si>
  <si>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</si>
  <si>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</si>
  <si>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</si>
  <si>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</si>
  <si>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</si>
  <si>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</si>
  <si>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</si>
  <si>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</si>
  <si>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</si>
  <si>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</si>
  <si>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</si>
  <si>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</si>
  <si>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</si>
  <si>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</si>
  <si>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</si>
  <si>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</si>
  <si>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</si>
  <si>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</si>
  <si>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</si>
  <si>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</si>
  <si>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</si>
  <si>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</si>
  <si>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</si>
  <si>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</si>
  <si>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</si>
  <si>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</si>
  <si>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</si>
  <si>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</si>
  <si>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</si>
  <si>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</si>
  <si>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</si>
  <si>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</si>
  <si>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</si>
  <si>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</si>
  <si>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</si>
  <si>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</si>
  <si>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</si>
  <si>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</si>
  <si>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</si>
  <si>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</si>
  <si>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</si>
  <si>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</si>
  <si>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</si>
  <si>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</si>
  <si>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</si>
  <si>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</si>
  <si>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</si>
  <si>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</si>
  <si>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</si>
  <si>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</si>
  <si>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</si>
  <si>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</si>
  <si>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</si>
  <si>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</si>
  <si>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</si>
  <si>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</si>
  <si>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</si>
  <si>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</si>
  <si>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</si>
  <si>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</si>
  <si>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</si>
  <si>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</si>
  <si>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</si>
  <si>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</si>
  <si>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</si>
  <si>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</si>
  <si>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</si>
  <si>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</si>
  <si>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</si>
  <si>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</si>
  <si>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</si>
  <si>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</si>
  <si>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</si>
  <si>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</si>
  <si>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</si>
  <si>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</si>
  <si>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</si>
  <si>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</si>
  <si>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</si>
  <si>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</si>
  <si>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</si>
  <si>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</si>
  <si>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</si>
  <si>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</si>
  <si>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</si>
  <si>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</si>
  <si>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</si>
  <si>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</si>
  <si>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</si>
  <si>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</si>
  <si>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</si>
  <si>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</si>
  <si>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</si>
  <si>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</si>
  <si>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</si>
  <si>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</si>
  <si>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</si>
  <si>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</si>
  <si>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</si>
  <si>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</si>
  <si>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</si>
  <si>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</si>
  <si>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</si>
  <si>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</si>
  <si>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</si>
  <si>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</si>
  <si>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</si>
  <si>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</si>
  <si>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</si>
  <si>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</si>
  <si>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</si>
  <si>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</si>
  <si>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</si>
  <si>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</si>
  <si>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</si>
  <si>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</si>
  <si>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</si>
  <si>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</si>
  <si>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</si>
  <si>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</si>
  <si>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</si>
  <si>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</si>
  <si>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</si>
  <si>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</si>
  <si>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</si>
  <si>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</si>
  <si>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</si>
  <si>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</si>
  <si>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</si>
  <si>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</si>
  <si>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</si>
  <si>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</si>
  <si>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</si>
  <si>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</si>
  <si>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</si>
  <si>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</si>
  <si>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</si>
  <si>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</si>
  <si>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</si>
  <si>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</si>
  <si>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</si>
  <si>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</si>
  <si>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</si>
  <si>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</si>
  <si>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</si>
  <si>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</si>
  <si>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</si>
  <si>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</si>
  <si>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</si>
  <si>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</si>
  <si>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</si>
  <si>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</si>
  <si>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</si>
  <si>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</si>
  <si>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</si>
  <si>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</si>
  <si>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</si>
  <si>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</si>
  <si>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</si>
  <si>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</si>
  <si>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</si>
  <si>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</si>
  <si>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</si>
  <si>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</si>
  <si>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</si>
  <si>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</si>
  <si>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</si>
  <si>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</si>
  <si>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</si>
  <si>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</si>
  <si>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</si>
  <si>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</si>
  <si>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</si>
  <si>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</si>
  <si>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</si>
  <si>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</si>
  <si>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</si>
  <si>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</si>
  <si>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</si>
  <si>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</si>
  <si>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</si>
  <si>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</si>
  <si>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</si>
  <si>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</si>
  <si>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</si>
  <si>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</si>
  <si>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</si>
  <si>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</si>
  <si>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</si>
  <si>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</si>
  <si>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</si>
  <si>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</si>
  <si>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</si>
  <si>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</si>
  <si>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</si>
  <si>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</si>
  <si>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</si>
  <si>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</si>
  <si>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</si>
  <si>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</si>
  <si>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</si>
  <si>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</si>
  <si>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</si>
  <si>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</si>
  <si>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</si>
  <si>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</si>
  <si>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</si>
  <si>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</si>
  <si>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</si>
  <si>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</si>
  <si>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</si>
  <si>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</si>
  <si>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</si>
  <si>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</si>
  <si>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</si>
  <si>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</si>
  <si>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</si>
  <si>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</si>
  <si>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</si>
  <si>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</si>
  <si>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</si>
  <si>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</si>
  <si>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</si>
  <si>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</si>
  <si>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</si>
  <si>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</si>
  <si>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</si>
  <si>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</si>
  <si>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</si>
  <si>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</si>
  <si>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</si>
  <si>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</si>
  <si>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</si>
  <si>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</si>
  <si>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</si>
  <si>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</si>
  <si>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</si>
  <si>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</si>
  <si>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</si>
  <si>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</si>
  <si>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</si>
  <si>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</si>
  <si>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</si>
  <si>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</si>
  <si>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</si>
  <si>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</si>
  <si>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</si>
  <si>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</si>
  <si>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</si>
  <si>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</si>
  <si>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</si>
  <si>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</si>
  <si>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</si>
  <si>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</si>
  <si>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</si>
  <si>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</si>
  <si>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</si>
  <si>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</si>
  <si>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</si>
  <si>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</si>
  <si>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</si>
  <si>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</si>
  <si>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</si>
  <si>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</si>
  <si>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</si>
  <si>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</si>
  <si>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</si>
  <si>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</si>
  <si>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</si>
  <si>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</si>
  <si>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</si>
  <si>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</si>
  <si>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</si>
  <si>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</si>
  <si>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</si>
  <si>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</si>
  <si>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</si>
  <si>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</si>
  <si>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</si>
  <si>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</si>
  <si>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</si>
  <si>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</si>
  <si>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</si>
  <si>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</si>
  <si>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</si>
  <si>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</si>
  <si>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</si>
  <si>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</si>
  <si>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</si>
  <si>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</si>
  <si>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</si>
  <si>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</si>
  <si>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</si>
  <si>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</si>
  <si>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</si>
  <si>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</si>
  <si>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</si>
  <si>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</si>
  <si>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</si>
  <si>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</si>
  <si>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</si>
  <si>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</si>
  <si>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</si>
  <si>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</si>
  <si>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</si>
  <si>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</si>
  <si>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</si>
  <si>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</si>
  <si>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</si>
  <si>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</si>
  <si>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</si>
  <si>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</si>
  <si>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</si>
  <si>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</si>
  <si>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</si>
  <si>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</si>
  <si>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</si>
  <si>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</si>
  <si>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</si>
  <si>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</si>
  <si>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</si>
  <si>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</si>
  <si>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</si>
  <si>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</si>
  <si>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</si>
  <si>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</si>
  <si>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</si>
  <si>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</si>
  <si>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</si>
  <si>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</si>
  <si>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</si>
  <si>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</si>
  <si>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</si>
  <si>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</si>
  <si>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</si>
  <si>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</si>
  <si>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</si>
  <si>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</si>
  <si>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</si>
  <si>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</si>
  <si>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</si>
  <si>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</si>
  <si>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</si>
  <si>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</si>
  <si>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</si>
  <si>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</si>
  <si>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</si>
  <si>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</si>
  <si>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</si>
  <si>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</si>
  <si>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</si>
  <si>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</si>
  <si>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</si>
  <si>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</si>
  <si>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</si>
  <si>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</si>
  <si>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</si>
  <si>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</si>
  <si>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</si>
  <si>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</si>
  <si>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</si>
  <si>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</si>
  <si>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</si>
  <si>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</si>
  <si>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</si>
  <si>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</si>
  <si>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</si>
  <si>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</si>
  <si>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</si>
  <si>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</si>
  <si>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</si>
  <si>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</si>
  <si>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</si>
  <si>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</si>
  <si>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</si>
  <si>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</si>
  <si>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</si>
  <si>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</si>
  <si>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</si>
  <si>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</si>
  <si>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</si>
  <si>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</si>
  <si>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</si>
  <si>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</si>
  <si>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</si>
  <si>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</si>
  <si>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</si>
  <si>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</si>
  <si>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</si>
  <si>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</si>
  <si>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</si>
  <si>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</si>
  <si>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</si>
  <si>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</si>
  <si>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</si>
  <si>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</si>
  <si>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</si>
  <si>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</si>
  <si>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</si>
  <si>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</si>
  <si>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</si>
  <si>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</si>
  <si>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</si>
  <si>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</si>
  <si>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</si>
  <si>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</si>
  <si>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</si>
  <si>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</si>
  <si>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</si>
  <si>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</si>
  <si>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</si>
  <si>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</si>
  <si>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</si>
  <si>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</si>
  <si>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</si>
  <si>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</si>
  <si>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</si>
  <si>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</si>
  <si>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</si>
  <si>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</si>
  <si>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</si>
  <si>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</si>
  <si>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</si>
  <si>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</si>
  <si>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</si>
  <si>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</si>
  <si>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</si>
  <si>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</si>
  <si>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</si>
  <si>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</si>
  <si>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</si>
  <si>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</si>
  <si>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</si>
  <si>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</si>
  <si>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</si>
  <si>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</si>
  <si>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</si>
  <si>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</si>
  <si>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</si>
  <si>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</si>
  <si>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</si>
  <si>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</si>
  <si>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</si>
  <si>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</si>
  <si>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</si>
  <si>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</si>
  <si>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</si>
  <si>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</si>
  <si>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</si>
  <si>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</si>
  <si>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</si>
  <si>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</si>
  <si>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</si>
  <si>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</si>
  <si>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</si>
  <si>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</si>
  <si>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</si>
  <si>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</si>
  <si>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</si>
  <si>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</si>
  <si>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</si>
  <si>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</si>
  <si>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</si>
  <si>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</si>
  <si>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</si>
  <si>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</si>
  <si>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</si>
  <si>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</si>
  <si>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</si>
  <si>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</si>
  <si>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</si>
  <si>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</si>
  <si>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</si>
  <si>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</si>
  <si>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</si>
  <si>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</si>
  <si>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</si>
  <si>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</si>
  <si>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</si>
  <si>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</si>
  <si>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</si>
  <si>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</si>
  <si>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</si>
  <si>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</si>
  <si>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</si>
  <si>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</si>
  <si>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</si>
  <si>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</si>
  <si>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</si>
  <si>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</si>
  <si>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</si>
  <si>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</si>
  <si>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</si>
  <si>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</si>
  <si>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</si>
  <si>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</si>
  <si>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</si>
  <si>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</si>
  <si>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</si>
  <si>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</si>
  <si>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</si>
  <si>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</si>
  <si>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</si>
  <si>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</si>
  <si>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</si>
  <si>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</si>
  <si>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</si>
  <si>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</si>
  <si>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</si>
  <si>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</si>
  <si>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</si>
  <si>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</si>
  <si>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</si>
  <si>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</si>
  <si>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</si>
  <si>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</si>
  <si>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</si>
  <si>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</si>
  <si>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</si>
  <si>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</si>
  <si>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</si>
  <si>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</si>
  <si>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</si>
  <si>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</si>
  <si>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</si>
  <si>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</si>
  <si>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</si>
  <si>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</si>
  <si>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</si>
  <si>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</si>
  <si>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</si>
  <si>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</si>
  <si>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</si>
  <si>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</si>
  <si>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</si>
  <si>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</si>
  <si>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</si>
  <si>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</si>
  <si>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</si>
  <si>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</si>
  <si>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</si>
  <si>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</si>
  <si>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</si>
  <si>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</si>
  <si>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</si>
  <si>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</si>
  <si>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</si>
  <si>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</si>
  <si>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</si>
  <si>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</si>
  <si>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</si>
  <si>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</si>
  <si>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</si>
  <si>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</si>
  <si>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</si>
  <si>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</si>
  <si>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</si>
  <si>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</si>
  <si>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</si>
  <si>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</si>
  <si>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</si>
  <si>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</si>
  <si>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</si>
  <si>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</si>
  <si>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</si>
  <si>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</si>
  <si>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</si>
  <si>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</si>
  <si>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</si>
  <si>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</si>
  <si>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</si>
  <si>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</si>
  <si>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</si>
  <si>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</si>
  <si>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</si>
  <si>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</si>
  <si>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</si>
  <si>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</si>
  <si>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</si>
  <si>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</si>
  <si>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</si>
  <si>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</si>
  <si>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</si>
  <si>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</si>
  <si>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</si>
  <si>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</si>
  <si>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</si>
  <si>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</si>
  <si>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</si>
  <si>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</si>
  <si>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</si>
  <si>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</si>
  <si>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</si>
  <si>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</si>
  <si>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</si>
  <si>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</si>
  <si>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</si>
  <si>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</si>
  <si>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</si>
  <si>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</si>
  <si>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</si>
  <si>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</si>
  <si>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</si>
  <si>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</si>
  <si>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</si>
  <si>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</si>
  <si>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</si>
  <si>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</si>
  <si>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</si>
  <si>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</si>
  <si>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</si>
  <si>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</si>
  <si>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</si>
  <si>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</si>
  <si>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</si>
  <si>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</si>
  <si>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</si>
  <si>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</si>
  <si>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</si>
  <si>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</si>
  <si>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</si>
  <si>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</si>
  <si>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</si>
  <si>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</si>
  <si>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</si>
  <si>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</si>
  <si>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</si>
  <si>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</si>
  <si>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</si>
  <si>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</si>
  <si>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</si>
  <si>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</si>
  <si>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</si>
  <si>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</si>
  <si>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</si>
  <si>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</si>
  <si>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</si>
  <si>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</si>
  <si>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</si>
  <si>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</si>
  <si>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</si>
  <si>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</si>
  <si>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</si>
  <si>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</si>
  <si>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</si>
  <si>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</si>
  <si>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</si>
  <si>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</si>
  <si>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</si>
  <si>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</si>
  <si>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</si>
  <si>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</si>
  <si>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</si>
  <si>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</si>
  <si>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</si>
  <si>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</si>
  <si>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</si>
  <si>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</si>
  <si>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</si>
  <si>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</si>
  <si>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</si>
  <si>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</si>
  <si>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</si>
  <si>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</si>
  <si>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</si>
  <si>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</si>
  <si>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</si>
  <si>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</si>
  <si>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</si>
  <si>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</si>
  <si>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</si>
  <si>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</si>
  <si>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</si>
  <si>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</si>
  <si>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</si>
  <si>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</si>
  <si>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</si>
  <si>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</si>
  <si>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</si>
  <si>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</si>
  <si>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</si>
  <si>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</si>
  <si>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</si>
  <si>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</si>
  <si>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</si>
  <si>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</si>
  <si>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</si>
  <si>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</si>
  <si>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</si>
  <si>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</si>
  <si>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</si>
  <si>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</si>
  <si>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</si>
  <si>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</si>
  <si>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</si>
  <si>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</si>
  <si>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</si>
  <si>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</si>
  <si>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</si>
  <si>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</si>
  <si>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</si>
  <si>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</si>
  <si>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</si>
  <si>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</si>
  <si>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</si>
  <si>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</si>
  <si>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</si>
  <si>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</si>
  <si>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</si>
  <si>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</si>
  <si>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</si>
  <si>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</si>
  <si>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</si>
  <si>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</si>
  <si>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</si>
  <si>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</si>
  <si>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</si>
  <si>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</si>
  <si>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</si>
  <si>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</si>
  <si>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</si>
  <si>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</si>
  <si>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</si>
  <si>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</si>
  <si>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</si>
  <si>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</si>
  <si>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</si>
  <si>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</si>
  <si>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</si>
  <si>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</si>
  <si>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</si>
  <si>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</si>
  <si>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</si>
  <si>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</si>
  <si>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</si>
  <si>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</si>
  <si>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</si>
  <si>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</si>
  <si>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</si>
  <si>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</si>
  <si>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</si>
  <si>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</si>
  <si>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</si>
  <si>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</si>
  <si>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</si>
  <si>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</si>
  <si>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</si>
  <si>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</si>
  <si>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</si>
  <si>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</si>
  <si>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</si>
  <si>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</si>
  <si>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</si>
  <si>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</si>
  <si>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</si>
  <si>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</si>
  <si>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</si>
  <si>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</si>
  <si>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</si>
  <si>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</si>
  <si>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</si>
  <si>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</si>
  <si>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</si>
  <si>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</si>
  <si>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</si>
  <si>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</si>
  <si>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</si>
  <si>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</si>
  <si>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</si>
  <si>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</si>
  <si>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</si>
  <si>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</si>
  <si>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</si>
  <si>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</si>
  <si>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</si>
  <si>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</si>
  <si>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</si>
  <si>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</si>
  <si>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</si>
  <si>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</si>
  <si>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</si>
  <si>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</si>
  <si>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</si>
  <si>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</si>
  <si>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</si>
  <si>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</si>
  <si>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</si>
  <si>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</si>
  <si>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</si>
  <si>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</si>
  <si>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</si>
  <si>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</si>
  <si>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</si>
  <si>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</si>
  <si>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</si>
  <si>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</si>
  <si>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</si>
  <si>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</si>
  <si>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</si>
  <si>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</si>
  <si>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</si>
  <si>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</si>
  <si>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</si>
  <si>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</si>
  <si>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</si>
  <si>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</si>
  <si>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</si>
  <si>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</si>
  <si>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</si>
  <si>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</si>
  <si>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</si>
  <si>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</si>
  <si>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</si>
  <si>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</si>
  <si>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</si>
  <si>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</si>
  <si>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</si>
  <si>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</si>
  <si>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</si>
  <si>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</si>
  <si>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</si>
  <si>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</si>
  <si>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</si>
  <si>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</si>
  <si>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</si>
  <si>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</si>
  <si>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</si>
  <si>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</si>
  <si>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</si>
  <si>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</si>
  <si>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</si>
  <si>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</si>
  <si>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</si>
  <si>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</si>
  <si>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</si>
  <si>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</si>
  <si>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</si>
  <si>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</si>
  <si>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</si>
  <si>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</si>
  <si>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</si>
  <si>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</si>
  <si>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</si>
  <si>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</si>
  <si>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</si>
  <si>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</si>
  <si>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</si>
  <si>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</si>
  <si>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</si>
  <si>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</si>
  <si>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</si>
  <si>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</si>
  <si>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</si>
  <si>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</si>
  <si>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</si>
  <si>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</si>
  <si>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</si>
  <si>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</si>
  <si>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</si>
  <si>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</si>
  <si>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</si>
  <si>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</si>
  <si>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</si>
  <si>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</si>
  <si>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</si>
  <si>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</si>
  <si>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</si>
  <si>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</si>
  <si>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</si>
  <si>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</si>
  <si>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</si>
  <si>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</si>
  <si>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</si>
  <si>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</si>
  <si>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</si>
  <si>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</si>
  <si>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</si>
  <si>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</si>
  <si>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</si>
  <si>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</si>
  <si>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</si>
  <si>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</si>
  <si>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</si>
  <si>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</si>
  <si>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</si>
  <si>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</si>
  <si>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</si>
  <si>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</si>
  <si>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</si>
  <si>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</si>
  <si>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</si>
  <si>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</si>
  <si>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</si>
  <si>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</si>
  <si>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</si>
  <si>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</si>
  <si>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</si>
  <si>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</si>
  <si>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</si>
  <si>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</si>
  <si>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</si>
  <si>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</si>
  <si>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</si>
  <si>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</si>
  <si>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</si>
  <si>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</si>
  <si>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</si>
  <si>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</si>
  <si>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</si>
  <si>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</si>
  <si>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</si>
  <si>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</si>
  <si>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</si>
  <si>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</si>
  <si>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</si>
  <si>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</si>
  <si>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</si>
  <si>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</si>
  <si>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</si>
  <si>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</si>
  <si>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</si>
  <si>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</si>
  <si>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</si>
  <si>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</si>
  <si>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</si>
  <si>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</si>
  <si>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</si>
  <si>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</si>
  <si>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</si>
  <si>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</si>
  <si>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</si>
  <si>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</si>
  <si>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</si>
  <si>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</si>
  <si>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</si>
  <si>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</si>
  <si>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</si>
  <si>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</si>
  <si>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</si>
  <si>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</si>
  <si>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</si>
  <si>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</si>
  <si>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</si>
  <si>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</si>
  <si>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</si>
  <si>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</si>
  <si>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</si>
  <si>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</si>
  <si>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</si>
  <si>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</si>
  <si>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</si>
  <si>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</si>
  <si>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</si>
  <si>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</si>
  <si>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</si>
  <si>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</si>
  <si>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</si>
  <si>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</si>
  <si>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</si>
  <si>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</si>
  <si>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</si>
  <si>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</si>
  <si>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</si>
  <si>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</si>
  <si>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</si>
  <si>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</si>
  <si>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</si>
  <si>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</si>
  <si>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</si>
  <si>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</si>
  <si>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</si>
  <si>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</si>
  <si>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</si>
  <si>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</si>
  <si>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</si>
  <si>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</si>
  <si>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</si>
  <si>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</si>
  <si>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</si>
  <si>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</si>
  <si>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</si>
  <si>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</si>
  <si>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</si>
  <si>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</si>
  <si>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</si>
  <si>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</si>
  <si>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</si>
  <si>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</si>
  <si>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</si>
  <si>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</si>
  <si>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</si>
  <si>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</si>
  <si>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</si>
  <si>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</si>
  <si>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</si>
  <si>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</si>
  <si>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</si>
  <si>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</si>
  <si>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</si>
  <si>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</si>
  <si>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</si>
  <si>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</si>
  <si>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</si>
  <si>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</si>
  <si>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</si>
  <si>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</si>
  <si>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</si>
  <si>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</si>
  <si>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</si>
  <si>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</si>
  <si>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</si>
  <si>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</si>
  <si>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</si>
  <si>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</si>
  <si>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</si>
  <si>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</si>
  <si>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</si>
  <si>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</si>
  <si>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</si>
  <si>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</si>
  <si>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</si>
  <si>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</si>
  <si>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</si>
  <si>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</si>
  <si>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</si>
  <si>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</si>
  <si>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</si>
  <si>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</si>
  <si>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</si>
  <si>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</si>
  <si>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</si>
  <si>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</si>
  <si>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</si>
  <si>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</si>
  <si>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</si>
  <si>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</si>
  <si>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</si>
  <si>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</si>
  <si>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</si>
  <si>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</si>
  <si>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</si>
  <si>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</si>
  <si>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</si>
  <si>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</si>
  <si>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</si>
  <si>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</si>
  <si>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</si>
  <si>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</si>
  <si>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</si>
  <si>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</si>
  <si>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</si>
  <si>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</si>
  <si>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</si>
  <si>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</si>
  <si>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</si>
  <si>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</si>
  <si>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</si>
  <si>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</si>
  <si>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</si>
  <si>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</si>
  <si>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</si>
  <si>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</si>
  <si>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</si>
  <si>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</si>
  <si>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</si>
  <si>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</si>
  <si>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</si>
  <si>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</si>
  <si>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</si>
  <si>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</si>
  <si>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</si>
  <si>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</si>
  <si>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</si>
  <si>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</si>
  <si>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</si>
  <si>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</si>
  <si>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</si>
  <si>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</si>
  <si>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</si>
  <si>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</si>
  <si>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</si>
  <si>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</si>
  <si>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</si>
  <si>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</si>
  <si>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</si>
  <si>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</si>
  <si>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</si>
  <si>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</si>
  <si>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</si>
  <si>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</si>
  <si>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</si>
  <si>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</si>
  <si>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</si>
  <si>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</si>
  <si>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</si>
  <si>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</si>
  <si>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</si>
  <si>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</si>
  <si>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</si>
  <si>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</si>
  <si>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</si>
  <si>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</si>
  <si>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</si>
  <si>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</si>
  <si>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</si>
  <si>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</si>
  <si>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</si>
  <si>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</si>
  <si>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</si>
  <si>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</si>
  <si>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</si>
  <si>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</si>
  <si>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</si>
  <si>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</si>
  <si>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</si>
  <si>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</si>
  <si>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</si>
  <si>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</si>
  <si>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</si>
  <si>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</si>
  <si>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</si>
  <si>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</si>
  <si>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</si>
  <si>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</si>
  <si>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</si>
  <si>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</si>
  <si>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</si>
  <si>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</si>
  <si>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</si>
  <si>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</si>
  <si>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</si>
  <si>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</si>
  <si>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</si>
  <si>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</si>
  <si>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</si>
  <si>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</si>
  <si>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</si>
  <si>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</si>
  <si>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</si>
  <si>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</si>
  <si>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</si>
  <si>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</si>
  <si>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</si>
  <si>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</si>
  <si>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</si>
  <si>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</si>
  <si>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</si>
  <si>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</si>
  <si>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</si>
  <si>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</si>
  <si>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</si>
  <si>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</si>
  <si>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</si>
  <si>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</si>
  <si>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</si>
  <si>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</si>
  <si>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</si>
  <si>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</si>
  <si>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</si>
  <si>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</si>
  <si>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</si>
  <si>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</si>
  <si>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</si>
  <si>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</si>
  <si>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</si>
  <si>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</si>
  <si>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</si>
  <si>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</si>
  <si>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</si>
  <si>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</si>
  <si>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</si>
  <si>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</si>
  <si>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</si>
  <si>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</si>
  <si>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</si>
  <si>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</si>
  <si>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</si>
  <si>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</si>
  <si>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</si>
  <si>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</si>
  <si>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</si>
  <si>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</si>
  <si>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</si>
  <si>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</si>
  <si>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</si>
  <si>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</si>
  <si>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</si>
  <si>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</si>
  <si>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</si>
  <si>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</si>
  <si>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</si>
  <si>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</si>
  <si>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</si>
  <si>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</si>
  <si>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</si>
  <si>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</si>
  <si>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</si>
  <si>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</si>
  <si>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</si>
  <si>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</si>
  <si>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</si>
  <si>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</si>
  <si>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</si>
  <si>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</si>
  <si>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</si>
  <si>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</si>
  <si>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</si>
  <si>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</si>
  <si>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</si>
  <si>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</si>
  <si>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</si>
  <si>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</si>
  <si>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</si>
  <si>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</si>
  <si>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</si>
  <si>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</si>
  <si>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</si>
  <si>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</si>
  <si>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</si>
  <si>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</si>
  <si>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</si>
  <si>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</si>
  <si>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</si>
  <si>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</si>
  <si>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</si>
  <si>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</si>
  <si>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</si>
  <si>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</si>
  <si>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</si>
  <si>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</si>
  <si>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</si>
  <si>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</si>
  <si>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</si>
  <si>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</si>
  <si>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</si>
  <si>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</si>
  <si>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</si>
  <si>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</si>
  <si>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</si>
  <si>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</si>
  <si>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</si>
  <si>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</si>
  <si>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</si>
  <si>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</si>
  <si>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</si>
  <si>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</si>
  <si>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</si>
  <si>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</si>
  <si>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</si>
  <si>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</si>
  <si>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</si>
  <si>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</si>
  <si>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</si>
  <si>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</si>
  <si>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</si>
  <si>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</si>
  <si>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</si>
  <si>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</si>
  <si>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</si>
  <si>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</si>
  <si>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</si>
  <si>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</si>
  <si>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</si>
  <si>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</si>
  <si>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</si>
  <si>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</si>
  <si>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</si>
  <si>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</si>
  <si>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</si>
  <si>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</si>
  <si>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</si>
  <si>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</si>
  <si>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</si>
  <si>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</si>
  <si>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</si>
  <si>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</si>
  <si>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</si>
  <si>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</si>
  <si>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</si>
  <si>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</si>
  <si>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</si>
  <si>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</si>
  <si>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</si>
  <si>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</si>
  <si>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</si>
  <si>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</si>
  <si>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</si>
  <si>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</si>
  <si>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</si>
  <si>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</si>
  <si>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</si>
  <si>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</si>
  <si>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</si>
  <si>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</si>
  <si>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</si>
  <si>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</si>
  <si>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</si>
  <si>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</si>
  <si>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</si>
  <si>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</si>
  <si>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</si>
  <si>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</si>
  <si>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</si>
  <si>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</si>
  <si>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</si>
  <si>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</si>
  <si>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</si>
  <si>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</si>
  <si>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</si>
  <si>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</si>
  <si>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</si>
  <si>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</si>
  <si>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</si>
  <si>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</si>
  <si>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</si>
  <si>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</si>
  <si>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</si>
  <si>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</si>
  <si>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</si>
  <si>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</si>
  <si>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</si>
  <si>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</si>
  <si>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</si>
  <si>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</si>
  <si>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</si>
  <si>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</si>
  <si>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</si>
  <si>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</si>
  <si>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</si>
  <si>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</si>
  <si>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</si>
  <si>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</si>
  <si>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</si>
  <si>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</si>
  <si>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</si>
  <si>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</si>
  <si>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</si>
  <si>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</si>
  <si>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</si>
  <si>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</si>
  <si>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</si>
  <si>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</si>
  <si>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</si>
  <si>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</si>
  <si>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</si>
  <si>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</si>
  <si>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</si>
  <si>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</si>
  <si>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</si>
  <si>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</si>
  <si>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</si>
  <si>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</si>
  <si>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</si>
  <si>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</si>
  <si>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</si>
  <si>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</si>
  <si>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</si>
  <si>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</si>
  <si>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</si>
  <si>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</si>
  <si>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</si>
  <si>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</si>
  <si>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</si>
  <si>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</si>
  <si>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</si>
  <si>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</si>
  <si>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</si>
  <si>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</si>
  <si>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</si>
  <si>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</si>
  <si>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</si>
  <si>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</si>
  <si>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</si>
  <si>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</si>
  <si>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</si>
  <si>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</si>
  <si>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</si>
  <si>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</si>
  <si>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</si>
  <si>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</si>
  <si>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</si>
  <si>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</si>
  <si>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</si>
  <si>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</si>
  <si>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</si>
  <si>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</si>
  <si>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</si>
  <si>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</si>
  <si>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</si>
  <si>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</si>
  <si>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</si>
  <si>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</si>
  <si>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</si>
  <si>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</si>
  <si>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</si>
  <si>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</si>
  <si>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</si>
  <si>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</si>
  <si>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</si>
  <si>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</si>
  <si>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</si>
  <si>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</si>
  <si>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</si>
  <si>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</si>
  <si>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</si>
  <si>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</si>
  <si>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</si>
  <si>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</si>
  <si>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</si>
  <si>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</si>
  <si>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</si>
  <si>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</si>
  <si>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</si>
  <si>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</si>
  <si>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</si>
  <si>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</si>
  <si>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</si>
  <si>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</si>
  <si>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</si>
  <si>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</si>
  <si>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</si>
  <si>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</si>
  <si>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</si>
  <si>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</si>
  <si>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</si>
  <si>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</si>
  <si>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</si>
  <si>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</si>
  <si>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</si>
  <si>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</si>
  <si>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</si>
  <si>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</si>
  <si>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</si>
  <si>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</si>
  <si>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</si>
  <si>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</si>
  <si>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</si>
  <si>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</si>
  <si>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</si>
  <si>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</si>
  <si>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</si>
  <si>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</si>
  <si>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</si>
  <si>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</si>
  <si>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</si>
  <si>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</si>
  <si>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</si>
  <si>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</si>
  <si>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</si>
  <si>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</si>
  <si>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</si>
  <si>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</si>
  <si>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</si>
  <si>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</si>
  <si>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</si>
  <si>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</si>
  <si>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</si>
  <si>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</si>
  <si>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</si>
  <si>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</si>
  <si>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</si>
  <si>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</si>
  <si>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</si>
  <si>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</si>
  <si>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</si>
  <si>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</si>
  <si>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</si>
  <si>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</si>
  <si>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</si>
  <si>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</si>
  <si>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</si>
  <si>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</si>
  <si>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</si>
  <si>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</si>
  <si>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</si>
  <si>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</si>
  <si>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</si>
  <si>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</si>
  <si>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</si>
  <si>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</si>
  <si>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</si>
  <si>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</si>
  <si>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</si>
  <si>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</si>
  <si>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</si>
  <si>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</si>
  <si>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</si>
  <si>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</si>
  <si>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</si>
  <si>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</si>
  <si>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</si>
  <si>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</si>
  <si>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</si>
  <si>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</si>
  <si>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</si>
  <si>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</si>
  <si>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</si>
  <si>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</si>
  <si>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</si>
  <si>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</si>
  <si>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</si>
  <si>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</si>
  <si>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</si>
  <si>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</si>
  <si>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</si>
  <si>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</si>
  <si>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</si>
  <si>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</si>
  <si>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</si>
  <si>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</si>
  <si>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</si>
  <si>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</si>
  <si>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</si>
  <si>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</si>
  <si>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</si>
  <si>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</si>
  <si>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</si>
  <si>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</si>
  <si>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</si>
  <si>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</si>
  <si>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</si>
  <si>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</si>
  <si>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</si>
  <si>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</si>
  <si>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</si>
  <si>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</si>
  <si>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</si>
  <si>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</si>
  <si>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</si>
  <si>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</si>
  <si>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</si>
  <si>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</si>
  <si>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</si>
  <si>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</si>
  <si>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</si>
  <si>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</si>
  <si>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</si>
  <si>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</si>
  <si>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</si>
  <si>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</si>
  <si>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</si>
  <si>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</si>
  <si>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</si>
  <si>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</si>
  <si>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</si>
  <si>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</si>
  <si>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</si>
  <si>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</si>
  <si>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</si>
  <si>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</si>
  <si>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</si>
  <si>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</si>
  <si>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</si>
  <si>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</si>
  <si>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</si>
  <si>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</si>
  <si>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</si>
  <si>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</si>
  <si>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</si>
  <si>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</si>
  <si>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</si>
  <si>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</si>
  <si>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</si>
  <si>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</si>
  <si>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</si>
  <si>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</si>
  <si>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</si>
  <si>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</si>
  <si>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</si>
  <si>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</si>
  <si>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</si>
  <si>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</si>
  <si>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</si>
  <si>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</si>
  <si>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</si>
  <si>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</si>
  <si>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</si>
  <si>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</si>
  <si>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</si>
  <si>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</si>
  <si>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</si>
  <si>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</si>
  <si>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</si>
  <si>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</si>
  <si>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</si>
  <si>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</si>
  <si>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</si>
  <si>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</si>
  <si>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</si>
  <si>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</si>
  <si>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</si>
  <si>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</si>
  <si>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</si>
  <si>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</si>
  <si>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</si>
  <si>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</si>
  <si>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</si>
  <si>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</si>
  <si>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</si>
  <si>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</si>
  <si>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</si>
  <si>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</si>
  <si>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</si>
  <si>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</si>
  <si>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</si>
  <si>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</si>
  <si>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</si>
  <si>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</si>
  <si>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</si>
  <si>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</si>
  <si>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</si>
  <si>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</si>
  <si>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</si>
  <si>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</si>
  <si>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</si>
  <si>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</si>
  <si>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</si>
  <si>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</si>
  <si>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</si>
  <si>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</si>
  <si>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</si>
  <si>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</si>
  <si>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</si>
  <si>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</si>
  <si>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</si>
  <si>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</si>
  <si>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</si>
  <si>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</si>
  <si>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</si>
  <si>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</si>
  <si>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</si>
  <si>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</si>
  <si>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</si>
  <si>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</si>
  <si>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</si>
  <si>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</si>
  <si>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</si>
  <si>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</si>
  <si>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</si>
  <si>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</si>
  <si>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</si>
  <si>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</si>
  <si>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</si>
  <si>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</si>
  <si>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</si>
  <si>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</si>
  <si>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</si>
  <si>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</si>
  <si>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</si>
  <si>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</si>
  <si>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</si>
  <si>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</si>
  <si>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</si>
  <si>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</si>
  <si>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</si>
  <si>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</si>
  <si>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</si>
  <si>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</si>
  <si>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</si>
  <si>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</si>
  <si>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</si>
  <si>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</si>
  <si>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</si>
  <si>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</si>
  <si>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</si>
  <si>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</si>
  <si>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</si>
  <si>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</si>
  <si>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</si>
  <si>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</si>
  <si>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</si>
  <si>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</si>
  <si>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</si>
  <si>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</si>
  <si>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</si>
  <si>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</si>
  <si>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</si>
  <si>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</si>
  <si>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</si>
  <si>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</si>
  <si>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</si>
  <si>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</si>
  <si>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</si>
  <si>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</si>
  <si>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</si>
  <si>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</si>
  <si>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</si>
  <si>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</si>
  <si>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</si>
  <si>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</si>
  <si>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</si>
  <si>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</si>
  <si>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</si>
  <si>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</si>
  <si>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</si>
  <si>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</si>
  <si>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</si>
  <si>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</si>
  <si>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</si>
  <si>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</si>
  <si>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</si>
  <si>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</si>
  <si>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</si>
  <si>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</si>
  <si>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</si>
  <si>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</si>
  <si>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</si>
  <si>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</si>
  <si>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</si>
  <si>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</si>
  <si>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</si>
  <si>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</si>
  <si>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</si>
  <si>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</si>
  <si>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</si>
  <si>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</si>
  <si>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</si>
  <si>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</si>
  <si>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</si>
  <si>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</si>
  <si>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</si>
  <si>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</si>
  <si>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</si>
  <si>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</si>
  <si>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</si>
  <si>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</si>
  <si>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</si>
  <si>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</si>
  <si>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</si>
  <si>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</si>
  <si>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</si>
  <si>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</si>
  <si>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</si>
  <si>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</si>
  <si>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</si>
  <si>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</si>
  <si>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</si>
  <si>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</si>
  <si>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</si>
  <si>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</si>
  <si>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</si>
  <si>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</si>
  <si>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</si>
  <si>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</si>
  <si>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</si>
  <si>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</si>
  <si>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</si>
  <si>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</si>
  <si>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</si>
  <si>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</si>
  <si>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</si>
  <si>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</si>
  <si>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</si>
  <si>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</si>
  <si>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</si>
  <si>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</si>
  <si>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</si>
  <si>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</si>
  <si>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</si>
  <si>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</si>
  <si>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</si>
  <si>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</si>
  <si>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</si>
  <si>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</si>
  <si>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</si>
  <si>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</si>
  <si>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</si>
  <si>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</si>
  <si>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</si>
  <si>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</si>
  <si>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</si>
  <si>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</si>
  <si>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</si>
  <si>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</si>
  <si>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</si>
  <si>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</si>
  <si>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</si>
  <si>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</si>
  <si>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</si>
  <si>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</si>
  <si>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</si>
  <si>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</si>
  <si>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</si>
  <si>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</si>
  <si>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</si>
  <si>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</si>
  <si>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</si>
  <si>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</si>
  <si>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</si>
  <si>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</si>
  <si>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</si>
  <si>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</si>
  <si>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</si>
  <si>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</si>
  <si>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</si>
  <si>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</si>
  <si>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</si>
  <si>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</si>
  <si>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</si>
  <si>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</si>
  <si>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</si>
  <si>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</si>
  <si>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</si>
  <si>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</si>
  <si>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</si>
  <si>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</si>
  <si>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</si>
  <si>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</si>
  <si>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</si>
  <si>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</si>
  <si>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</si>
  <si>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</si>
  <si>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</si>
  <si>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</si>
  <si>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</si>
  <si>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</si>
  <si>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</si>
  <si>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</si>
  <si>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</si>
  <si>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</si>
  <si>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</si>
  <si>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</si>
  <si>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</si>
  <si>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</si>
  <si>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</si>
  <si>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</si>
  <si>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</si>
  <si>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</si>
  <si>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</si>
  <si>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</si>
  <si>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</si>
  <si>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</si>
  <si>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</si>
  <si>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</si>
  <si>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</si>
  <si>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</si>
  <si>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</si>
  <si>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</si>
  <si>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</si>
  <si>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</si>
  <si>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</si>
  <si>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</si>
  <si>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</si>
  <si>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</si>
  <si>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</si>
  <si>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</si>
  <si>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</si>
  <si>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</si>
  <si>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</si>
  <si>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</si>
  <si>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</si>
  <si>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</si>
  <si>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</si>
  <si>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</si>
  <si>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</si>
  <si>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</si>
  <si>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</si>
  <si>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</si>
  <si>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</si>
  <si>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</si>
  <si>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</si>
  <si>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</si>
  <si>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</si>
  <si>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</si>
  <si>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</si>
  <si>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</si>
  <si>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</si>
  <si>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</si>
  <si>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</si>
  <si>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</si>
  <si>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</si>
  <si>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</si>
  <si>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</si>
  <si>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</si>
  <si>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</si>
  <si>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</si>
  <si>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</si>
  <si>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</si>
  <si>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</si>
  <si>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</si>
  <si>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</si>
  <si>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</si>
  <si>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</si>
  <si>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</si>
  <si>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</si>
  <si>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</si>
  <si>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</si>
  <si>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</si>
  <si>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</si>
  <si>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</si>
  <si>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</si>
  <si>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</si>
  <si>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</si>
  <si>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</si>
  <si>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</si>
  <si>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</si>
  <si>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</si>
  <si>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</si>
  <si>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</si>
  <si>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</si>
  <si>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</si>
  <si>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</si>
  <si>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</si>
  <si>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</si>
  <si>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</si>
  <si>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</si>
  <si>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</si>
  <si>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</si>
  <si>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</si>
  <si>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</si>
  <si>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</si>
  <si>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</si>
  <si>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</si>
  <si>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</si>
  <si>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</si>
  <si>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</si>
  <si>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</si>
  <si>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</si>
  <si>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</si>
  <si>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</si>
  <si>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</si>
  <si>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</si>
  <si>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</si>
  <si>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</si>
  <si>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</si>
  <si>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</si>
  <si>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</si>
  <si>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</si>
  <si>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</si>
  <si>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</si>
  <si>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</si>
  <si>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</si>
  <si>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</si>
  <si>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</si>
  <si>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</si>
  <si>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</si>
  <si>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</si>
  <si>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</si>
  <si>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</si>
  <si>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</si>
  <si>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</si>
  <si>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</si>
  <si>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</si>
  <si>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</si>
  <si>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</si>
  <si>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</si>
  <si>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</si>
  <si>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</si>
  <si>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</si>
  <si>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</si>
  <si>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</si>
  <si>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</si>
  <si>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</si>
  <si>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</si>
  <si>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</si>
  <si>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</si>
  <si>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</si>
  <si>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</si>
  <si>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</si>
  <si>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</si>
  <si>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</si>
  <si>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</si>
  <si>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</si>
  <si>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</si>
  <si>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</si>
  <si>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</si>
  <si>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</si>
  <si>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</si>
  <si>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</si>
  <si>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</si>
  <si>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</si>
  <si>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</si>
  <si>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</si>
  <si>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</si>
  <si>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</si>
  <si>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</si>
  <si>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</si>
  <si>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</si>
  <si>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</si>
  <si>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</si>
  <si>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</si>
  <si>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</si>
  <si>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</si>
  <si>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</si>
  <si>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</si>
  <si>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</si>
  <si>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</si>
  <si>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</si>
  <si>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</si>
  <si>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</si>
  <si>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</si>
  <si>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</si>
  <si>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</si>
  <si>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</si>
  <si>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</si>
  <si>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</si>
  <si>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</si>
  <si>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</si>
  <si>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</si>
  <si>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</si>
  <si>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</si>
  <si>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</si>
  <si>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</si>
  <si>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</si>
  <si>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</si>
  <si>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</si>
  <si>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</si>
  <si>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</si>
  <si>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</si>
  <si>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</si>
  <si>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</si>
  <si>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</si>
  <si>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</si>
  <si>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</si>
  <si>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</si>
  <si>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</si>
  <si>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</si>
  <si>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</si>
  <si>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</si>
  <si>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</si>
  <si>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</si>
  <si>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</si>
  <si>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</si>
  <si>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</si>
  <si>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</si>
  <si>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</si>
  <si>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</si>
  <si>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</si>
  <si>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</si>
  <si>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</si>
  <si>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</si>
  <si>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</si>
  <si>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</si>
  <si>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</si>
  <si>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</si>
  <si>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</si>
  <si>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</si>
  <si>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</si>
  <si>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</si>
  <si>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</si>
  <si>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</si>
  <si>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</si>
  <si>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</si>
  <si>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</si>
  <si>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</si>
  <si>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</si>
  <si>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</si>
  <si>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</si>
  <si>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</si>
  <si>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</si>
  <si>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</si>
  <si>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</si>
  <si>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</si>
  <si>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</si>
  <si>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</si>
  <si>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</si>
  <si>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</si>
  <si>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</si>
  <si>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</si>
  <si>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</si>
  <si>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</si>
  <si>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</si>
  <si>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</si>
  <si>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</si>
  <si>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</si>
  <si>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</si>
  <si>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</si>
  <si>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</si>
  <si>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</si>
  <si>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</si>
  <si>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</si>
  <si>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</si>
  <si>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</si>
  <si>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</si>
  <si>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</si>
  <si>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</si>
  <si>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</si>
  <si>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</si>
  <si>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</si>
  <si>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</si>
  <si>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</si>
  <si>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</si>
  <si>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</si>
  <si>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</si>
  <si>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</si>
  <si>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</si>
  <si>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</si>
  <si>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</si>
  <si>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</si>
  <si>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</si>
  <si>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</si>
  <si>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</si>
  <si>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</si>
  <si>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</si>
  <si>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</si>
  <si>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</si>
  <si>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</si>
  <si>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</si>
  <si>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</si>
  <si>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</si>
  <si>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</si>
  <si>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</si>
  <si>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</si>
  <si>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</si>
  <si>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</si>
  <si>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</si>
  <si>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</si>
  <si>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</si>
  <si>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</si>
  <si>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</si>
  <si>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</si>
  <si>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</si>
  <si>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</si>
  <si>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</si>
  <si>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</si>
  <si>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</si>
  <si>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</si>
  <si>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</si>
  <si>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</si>
  <si>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</si>
  <si>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</si>
  <si>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</si>
  <si>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</si>
  <si>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</si>
  <si>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</si>
  <si>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</si>
  <si>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</si>
  <si>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</si>
  <si>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</si>
  <si>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</si>
  <si>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</si>
  <si>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</si>
  <si>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</si>
  <si>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</si>
  <si>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</si>
  <si>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</si>
  <si>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</si>
  <si>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</si>
  <si>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</si>
  <si>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</si>
  <si>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</si>
  <si>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</si>
  <si>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</si>
  <si>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</si>
  <si>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</si>
  <si>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</si>
  <si>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</si>
  <si>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</si>
  <si>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</si>
  <si>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</si>
  <si>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</si>
  <si>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</si>
  <si>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</si>
  <si>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</si>
  <si>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</si>
  <si>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</si>
  <si>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</si>
  <si>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</si>
  <si>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</si>
  <si>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</si>
  <si>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</si>
  <si>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</si>
  <si>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</si>
  <si>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</si>
  <si>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</si>
  <si>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</si>
  <si>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</si>
  <si>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</si>
  <si>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</si>
  <si>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</si>
  <si>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</si>
  <si>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</si>
  <si>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</si>
  <si>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</si>
  <si>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</si>
  <si>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</si>
  <si>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</si>
  <si>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</si>
  <si>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</si>
  <si>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</si>
  <si>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</si>
  <si>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</si>
  <si>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</si>
  <si>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</si>
  <si>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</si>
  <si>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</si>
  <si>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</si>
  <si>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</si>
  <si>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</si>
  <si>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</si>
  <si>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</si>
  <si>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</si>
  <si>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</si>
  <si>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</si>
  <si>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</si>
  <si>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</si>
  <si>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</si>
  <si>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</si>
  <si>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</si>
  <si>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</si>
  <si>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</si>
  <si>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</si>
  <si>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</si>
  <si>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</si>
  <si>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</si>
  <si>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</si>
  <si>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</si>
  <si>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</si>
  <si>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</si>
  <si>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</si>
  <si>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</si>
  <si>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</si>
  <si>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</si>
  <si>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</si>
  <si>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</si>
  <si>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</si>
  <si>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</si>
  <si>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</si>
  <si>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</si>
  <si>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</si>
  <si>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</si>
  <si>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</si>
  <si>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</si>
  <si>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</si>
  <si>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</si>
  <si>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</si>
  <si>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</si>
  <si>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</si>
  <si>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</si>
  <si>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</si>
  <si>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</si>
  <si>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</si>
  <si>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</si>
  <si>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</si>
  <si>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</si>
  <si>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</si>
  <si>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</si>
  <si>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</si>
  <si>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</si>
  <si>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</si>
  <si>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</si>
  <si>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</si>
  <si>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</si>
  <si>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</si>
  <si>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</si>
  <si>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</si>
  <si>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</si>
  <si>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</si>
  <si>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</si>
  <si>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</si>
  <si>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</si>
  <si>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</si>
  <si>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</si>
  <si>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</si>
  <si>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</si>
  <si>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</si>
  <si>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</si>
  <si>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</si>
  <si>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</si>
  <si>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</si>
  <si>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</si>
  <si>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</si>
  <si>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</si>
  <si>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</si>
  <si>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</si>
  <si>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</si>
  <si>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</si>
  <si>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</si>
  <si>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</si>
  <si>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</si>
  <si>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</si>
  <si>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</si>
  <si>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</si>
  <si>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</si>
  <si>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</si>
  <si>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</si>
  <si>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</si>
  <si>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</si>
  <si>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</si>
  <si>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</si>
  <si>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</si>
  <si>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</si>
  <si>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</si>
  <si>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</si>
  <si>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</si>
  <si>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</si>
  <si>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</si>
  <si>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</si>
  <si>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</si>
  <si>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</si>
  <si>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</si>
  <si>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</si>
  <si>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</si>
  <si>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</si>
  <si>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</si>
  <si>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</si>
  <si>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</si>
  <si>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</si>
  <si>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</si>
  <si>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</si>
  <si>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</si>
  <si>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</si>
  <si>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</si>
  <si>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</si>
  <si>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</si>
  <si>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</si>
  <si>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</si>
  <si>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</si>
  <si>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</si>
  <si>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</si>
  <si>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</si>
  <si>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</si>
  <si>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</si>
  <si>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</si>
  <si>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</si>
  <si>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</si>
  <si>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</si>
  <si>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</si>
  <si>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</si>
  <si>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</si>
  <si>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</si>
  <si>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</si>
  <si>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</si>
  <si>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</si>
  <si>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</si>
  <si>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</si>
  <si>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</si>
  <si>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</si>
  <si>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</si>
  <si>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</si>
  <si>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</si>
  <si>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</si>
  <si>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</si>
  <si>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</si>
  <si>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</si>
  <si>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</si>
  <si>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</si>
  <si>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</si>
  <si>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</si>
  <si>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</si>
  <si>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</si>
  <si>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</si>
  <si>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</si>
  <si>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</si>
  <si>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</si>
  <si>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</si>
  <si>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</si>
  <si>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</si>
  <si>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</si>
  <si>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</si>
  <si>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</si>
  <si>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</si>
  <si>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</si>
  <si>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</si>
  <si>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</si>
  <si>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</si>
  <si>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</si>
  <si>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</si>
  <si>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</si>
  <si>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</si>
  <si>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</si>
  <si>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</si>
  <si>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</si>
  <si>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</si>
  <si>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</si>
  <si>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</si>
  <si>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</si>
  <si>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</si>
  <si>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</si>
  <si>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</si>
  <si>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</si>
  <si>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</si>
  <si>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</si>
  <si>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</si>
  <si>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</si>
  <si>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</si>
  <si>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</si>
  <si>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</si>
  <si>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</si>
  <si>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</si>
  <si>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</si>
  <si>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</si>
  <si>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</si>
  <si>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</si>
  <si>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</si>
  <si>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</si>
  <si>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</si>
  <si>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</si>
  <si>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</si>
  <si>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</si>
  <si>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</si>
  <si>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</si>
  <si>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</si>
  <si>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</si>
  <si>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</si>
  <si>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</si>
  <si>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</si>
  <si>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</si>
  <si>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</si>
  <si>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</si>
  <si>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</si>
  <si>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</si>
  <si>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</si>
  <si>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</si>
  <si>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</si>
  <si>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</si>
  <si>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</si>
  <si>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</si>
  <si>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</si>
  <si>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</si>
  <si>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</si>
  <si>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</si>
  <si>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</si>
  <si>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</si>
  <si>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</si>
  <si>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</si>
  <si>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</si>
  <si>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</si>
  <si>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</si>
  <si>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</si>
  <si>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</si>
  <si>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</si>
  <si>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</si>
  <si>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</si>
  <si>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</si>
  <si>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</si>
  <si>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</si>
  <si>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</si>
  <si>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</si>
  <si>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</si>
  <si>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</si>
  <si>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</si>
  <si>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</si>
  <si>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</si>
  <si>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</si>
  <si>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</si>
  <si>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</si>
  <si>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</si>
  <si>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</si>
  <si>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</si>
  <si>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</si>
  <si>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</si>
  <si>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</si>
  <si>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</si>
  <si>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</si>
  <si>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</si>
  <si>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</si>
  <si>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</si>
  <si>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</si>
  <si>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</si>
  <si>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</si>
  <si>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</si>
  <si>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</si>
  <si>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</si>
  <si>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</si>
  <si>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</si>
  <si>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</si>
  <si>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</si>
  <si>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</si>
  <si>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</si>
  <si>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</si>
  <si>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</si>
  <si>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</si>
  <si>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</si>
  <si>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</si>
  <si>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</si>
  <si>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</si>
  <si>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</si>
  <si>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</si>
  <si>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</si>
  <si>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</si>
  <si>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</si>
  <si>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</si>
  <si>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</si>
  <si>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</si>
  <si>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</si>
  <si>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</si>
  <si>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</si>
  <si>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</si>
  <si>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</si>
  <si>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</si>
  <si>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</si>
  <si>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</si>
  <si>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</si>
  <si>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</si>
  <si>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</si>
  <si>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</si>
  <si>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</si>
  <si>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</si>
  <si>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</si>
  <si>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</si>
  <si>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</si>
  <si>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</si>
  <si>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</si>
  <si>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</si>
  <si>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</si>
  <si>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</si>
  <si>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</si>
  <si>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</si>
  <si>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</si>
  <si>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</si>
  <si>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</si>
  <si>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</si>
  <si>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</si>
  <si>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</si>
  <si>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</si>
  <si>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</si>
  <si>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</si>
  <si>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</si>
  <si>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</si>
  <si>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</si>
  <si>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</si>
  <si>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</si>
  <si>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</si>
  <si>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</si>
  <si>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</si>
  <si>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</si>
  <si>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</si>
  <si>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</si>
  <si>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</si>
  <si>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</si>
  <si>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</si>
  <si>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</si>
  <si>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</si>
  <si>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</si>
  <si>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</si>
  <si>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</si>
  <si>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</si>
  <si>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</si>
  <si>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</si>
  <si>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</si>
  <si>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</si>
  <si>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</si>
  <si>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</si>
  <si>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</si>
  <si>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</si>
  <si>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</si>
  <si>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</si>
  <si>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</si>
  <si>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</si>
  <si>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</si>
  <si>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</si>
  <si>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</si>
  <si>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</si>
  <si>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</si>
  <si>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</si>
  <si>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</si>
  <si>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</si>
  <si>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</si>
  <si>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</si>
  <si>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</si>
  <si>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</si>
  <si>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</si>
  <si>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</si>
  <si>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</si>
  <si>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</si>
  <si>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</si>
  <si>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</si>
  <si>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</si>
  <si>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</si>
  <si>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</si>
  <si>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</si>
  <si>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</si>
  <si>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</si>
  <si>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</si>
  <si>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</si>
  <si>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</si>
  <si>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</si>
  <si>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</si>
  <si>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</si>
  <si>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</si>
  <si>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</si>
  <si>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</si>
  <si>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</si>
  <si>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</si>
  <si>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</si>
  <si>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</si>
  <si>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</si>
  <si>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</si>
  <si>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</si>
  <si>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</si>
  <si>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</si>
  <si>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</si>
  <si>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</si>
  <si>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</si>
  <si>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</si>
  <si>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</si>
  <si>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</si>
  <si>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</si>
  <si>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</si>
  <si>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</si>
  <si>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</si>
  <si>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</si>
  <si>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</si>
  <si>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</si>
  <si>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</si>
  <si>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</si>
  <si>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</si>
  <si>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</si>
  <si>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</si>
  <si>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</si>
  <si>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</si>
  <si>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</si>
  <si>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</si>
  <si>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</si>
  <si>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</si>
  <si>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</si>
  <si>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</si>
  <si>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</si>
  <si>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</si>
  <si>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</si>
  <si>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</si>
  <si>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</si>
  <si>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</si>
  <si>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</si>
  <si>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</si>
  <si>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</si>
  <si>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</si>
  <si>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</si>
  <si>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</si>
  <si>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</si>
  <si>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</si>
  <si>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</si>
  <si>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</si>
  <si>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</si>
  <si>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</si>
  <si>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</si>
  <si>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</si>
  <si>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</si>
  <si>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</si>
  <si>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</si>
  <si>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</si>
  <si>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</si>
  <si>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</si>
  <si>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</si>
  <si>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</si>
  <si>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</si>
  <si>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</si>
  <si>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</si>
  <si>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</si>
  <si>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</si>
  <si>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</si>
  <si>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</si>
  <si>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</si>
  <si>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</si>
  <si>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</si>
  <si>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</si>
  <si>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</si>
  <si>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</si>
  <si>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</si>
  <si>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</si>
  <si>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</si>
  <si>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</si>
  <si>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</si>
  <si>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</si>
  <si>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</si>
  <si>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</si>
  <si>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</si>
  <si>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</si>
  <si>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</si>
  <si>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</si>
  <si>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</si>
  <si>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</si>
  <si>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</si>
  <si>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</si>
  <si>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</si>
  <si>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</si>
  <si>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</si>
  <si>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</si>
  <si>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</si>
  <si>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</si>
  <si>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</si>
  <si>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</si>
  <si>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</si>
  <si>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</si>
  <si>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</si>
  <si>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</si>
  <si>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</si>
  <si>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</si>
  <si>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</si>
  <si>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</si>
  <si>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</si>
  <si>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</si>
  <si>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</si>
  <si>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</si>
  <si>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</si>
  <si>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</si>
  <si>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</si>
  <si>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</si>
  <si>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</si>
  <si>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</si>
  <si>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</si>
  <si>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</si>
  <si>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</si>
  <si>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</si>
  <si>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</si>
  <si>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</si>
  <si>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</si>
  <si>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</si>
  <si>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</si>
  <si>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</si>
  <si>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</si>
  <si>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</si>
  <si>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</si>
  <si>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</si>
  <si>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</si>
  <si>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</si>
  <si>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</si>
  <si>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</si>
  <si>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</si>
  <si>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</si>
  <si>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</si>
  <si>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</si>
  <si>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</si>
  <si>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</si>
  <si>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</si>
  <si>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</si>
  <si>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</si>
  <si>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</si>
  <si>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</si>
  <si>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</si>
  <si>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</si>
  <si>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</si>
  <si>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</si>
  <si>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</si>
  <si>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</si>
  <si>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</si>
  <si>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</si>
  <si>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</si>
  <si>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</si>
  <si>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</si>
  <si>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</si>
  <si>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</si>
  <si>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</si>
  <si>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</si>
  <si>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</si>
  <si>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</si>
  <si>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</si>
  <si>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</si>
  <si>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</si>
  <si>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</si>
  <si>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</si>
  <si>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</si>
  <si>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</si>
  <si>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</si>
  <si>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</si>
  <si>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</si>
  <si>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</si>
  <si>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</si>
  <si>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</si>
  <si>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</si>
  <si>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</si>
  <si>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</si>
  <si>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</si>
  <si>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</si>
  <si>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</si>
  <si>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</si>
  <si>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</si>
  <si>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</si>
  <si>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</si>
  <si>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</si>
  <si>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</si>
  <si>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</si>
  <si>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</si>
  <si>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</si>
  <si>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</si>
  <si>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</si>
  <si>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</si>
  <si>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</si>
  <si>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</si>
  <si>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</si>
  <si>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</si>
  <si>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</si>
  <si>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</si>
  <si>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</si>
  <si>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</si>
  <si>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</si>
  <si>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</si>
  <si>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</si>
  <si>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</si>
  <si>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</si>
  <si>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</si>
  <si>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</si>
  <si>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</si>
  <si>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</si>
  <si>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</si>
  <si>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</si>
  <si>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</si>
  <si>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</si>
  <si>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</si>
  <si>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</si>
  <si>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</si>
  <si>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</si>
  <si>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</si>
  <si>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</si>
  <si>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</si>
  <si>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</si>
  <si>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</si>
  <si>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</si>
  <si>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</si>
  <si>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</si>
  <si>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</si>
  <si>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</si>
  <si>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</si>
  <si>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</si>
  <si>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</si>
  <si>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</si>
  <si>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</si>
  <si>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</si>
  <si>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</si>
  <si>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</si>
  <si>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</si>
  <si>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</si>
  <si>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</si>
  <si>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</si>
  <si>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</si>
  <si>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</si>
  <si>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</si>
  <si>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</si>
  <si>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</si>
  <si>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</si>
  <si>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</si>
  <si>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</si>
  <si>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</si>
  <si>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</si>
  <si>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</si>
  <si>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</si>
  <si>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</si>
  <si>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</si>
  <si>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</si>
  <si>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</si>
  <si>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</si>
  <si>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</si>
  <si>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</si>
  <si>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</si>
  <si>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</si>
  <si>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</si>
  <si>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</si>
  <si>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</si>
  <si>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</si>
  <si>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</si>
  <si>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</si>
  <si>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</si>
  <si>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</si>
  <si>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</si>
  <si>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</si>
  <si>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</si>
  <si>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</si>
  <si>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</si>
  <si>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</si>
  <si>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</si>
  <si>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</si>
  <si>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</si>
  <si>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</si>
  <si>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</si>
  <si>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</si>
  <si>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</si>
  <si>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</si>
  <si>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</si>
  <si>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</si>
  <si>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</si>
  <si>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</si>
  <si>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</si>
  <si>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</si>
  <si>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</si>
  <si>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</si>
  <si>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</si>
  <si>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</si>
  <si>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</si>
  <si>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</si>
  <si>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</si>
  <si>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</si>
  <si>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</si>
  <si>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</si>
  <si>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</si>
  <si>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</si>
  <si>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</si>
  <si>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</si>
  <si>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</si>
  <si>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</si>
  <si>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</si>
  <si>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</si>
  <si>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</si>
  <si>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</si>
  <si>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</si>
  <si>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</si>
  <si>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</si>
  <si>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</si>
  <si>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</si>
  <si>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</si>
  <si>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</si>
  <si>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</si>
  <si>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</si>
  <si>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</si>
  <si>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</si>
  <si>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</si>
  <si>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</si>
  <si>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</si>
  <si>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</si>
  <si>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</si>
  <si>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</si>
  <si>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</si>
  <si>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</si>
  <si>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</si>
  <si>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</si>
  <si>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</si>
  <si>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</si>
  <si>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</si>
  <si>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</si>
  <si>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</si>
  <si>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</si>
  <si>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</si>
  <si>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</si>
  <si>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</si>
  <si>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</si>
  <si>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</si>
  <si>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</si>
  <si>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</si>
  <si>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</si>
  <si>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</si>
  <si>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</si>
  <si>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</si>
  <si>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</si>
  <si>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</si>
  <si>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</si>
  <si>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</si>
  <si>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</si>
  <si>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</si>
  <si>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</si>
  <si>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</si>
  <si>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</si>
  <si>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</si>
  <si>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</si>
  <si>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</si>
  <si>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</si>
  <si>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</si>
  <si>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</si>
  <si>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</si>
  <si>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</si>
  <si>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</si>
  <si>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</si>
  <si>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</si>
  <si>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</si>
  <si>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</si>
  <si>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</si>
  <si>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</si>
  <si>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</si>
  <si>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</si>
  <si>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</si>
  <si>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</si>
  <si>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</si>
  <si>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</si>
  <si>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</si>
  <si>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</si>
  <si>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</si>
  <si>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</si>
  <si>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</si>
  <si>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</si>
  <si>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</si>
  <si>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</si>
  <si>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</si>
  <si>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</si>
  <si>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</si>
  <si>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</si>
  <si>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</si>
  <si>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</si>
  <si>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</si>
  <si>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</si>
  <si>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</si>
  <si>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</si>
  <si>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</si>
  <si>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</si>
  <si>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</si>
  <si>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</si>
  <si>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</si>
  <si>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</si>
  <si>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</si>
  <si>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</si>
  <si>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</si>
  <si>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</si>
  <si>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</si>
  <si>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</si>
  <si>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</si>
  <si>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</si>
  <si>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</si>
  <si>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</si>
  <si>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</si>
  <si>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</si>
  <si>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</si>
  <si>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</si>
  <si>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</si>
  <si>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</si>
  <si>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</si>
  <si>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</si>
  <si>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</si>
  <si>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</si>
  <si>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</si>
  <si>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</si>
  <si>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</si>
  <si>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</si>
  <si>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</si>
  <si>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</si>
  <si>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</si>
  <si>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</si>
  <si>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</si>
  <si>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</si>
  <si>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</si>
  <si>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</si>
  <si>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</si>
  <si>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</si>
  <si>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</si>
  <si>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</si>
  <si>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</si>
  <si>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</si>
  <si>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</si>
  <si>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</si>
  <si>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</si>
  <si>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</si>
  <si>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</si>
  <si>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</si>
  <si>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</si>
  <si>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</si>
  <si>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</si>
  <si>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</si>
  <si>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</si>
  <si>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</si>
  <si>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</si>
  <si>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</si>
  <si>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</si>
  <si>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</si>
  <si>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</si>
  <si>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</si>
  <si>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</si>
  <si>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</si>
  <si>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</si>
  <si>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</si>
  <si>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</si>
  <si>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</si>
  <si>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</si>
  <si>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</si>
  <si>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</si>
  <si>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</si>
  <si>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</si>
  <si>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</si>
  <si>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</si>
  <si>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</si>
  <si>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</si>
  <si>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</si>
  <si>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</si>
  <si>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</si>
  <si>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</si>
  <si>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</si>
  <si>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</si>
  <si>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</si>
  <si>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</si>
  <si>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</si>
  <si>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</si>
  <si>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</si>
  <si>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</si>
  <si>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</si>
  <si>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</si>
  <si>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</si>
  <si>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</si>
  <si>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</si>
  <si>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</si>
  <si>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</si>
  <si>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</si>
  <si>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</si>
  <si>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</si>
  <si>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</si>
  <si>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</si>
  <si>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</si>
  <si>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</si>
  <si>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</si>
  <si>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</si>
  <si>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</si>
  <si>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</si>
  <si>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</si>
  <si>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</si>
  <si>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</si>
  <si>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</si>
  <si>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</si>
  <si>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</si>
  <si>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</si>
  <si>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</si>
  <si>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</si>
  <si>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</si>
  <si>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</si>
  <si>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</si>
  <si>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</si>
  <si>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</si>
  <si>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</si>
  <si>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</si>
  <si>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</si>
  <si>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</si>
  <si>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</si>
  <si>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</si>
  <si>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</si>
  <si>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</si>
  <si>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</si>
  <si>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</si>
  <si>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</si>
  <si>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</si>
  <si>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</si>
  <si>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</si>
  <si>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</si>
  <si>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</si>
  <si>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</si>
  <si>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</si>
  <si>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</si>
  <si>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</si>
  <si>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</si>
  <si>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</si>
  <si>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</si>
  <si>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</si>
  <si>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</si>
  <si>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</si>
  <si>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</si>
  <si>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</si>
  <si>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</si>
  <si>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</si>
  <si>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</si>
  <si>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</si>
  <si>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</si>
  <si>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</si>
  <si>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</si>
  <si>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</si>
  <si>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</si>
  <si>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</si>
  <si>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</si>
  <si>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</si>
  <si>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</si>
  <si>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</si>
  <si>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</si>
  <si>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</si>
  <si>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</si>
  <si>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</si>
  <si>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</si>
  <si>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</si>
  <si>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</si>
  <si>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</si>
  <si>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</si>
  <si>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</si>
  <si>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</si>
  <si>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</si>
  <si>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</si>
  <si>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</si>
  <si>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</si>
  <si>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</si>
  <si>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</si>
  <si>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</si>
  <si>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</si>
  <si>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</si>
  <si>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</si>
  <si>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</si>
  <si>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</si>
  <si>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</si>
  <si>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</si>
  <si>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</si>
  <si>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</si>
  <si>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</si>
  <si>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</si>
  <si>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</si>
  <si>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</si>
  <si>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</si>
  <si>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</si>
  <si>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</si>
  <si>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</si>
  <si>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</si>
  <si>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</si>
  <si>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</si>
  <si>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</si>
  <si>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</si>
  <si>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</si>
  <si>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</si>
  <si>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</si>
  <si>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</si>
  <si>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</si>
  <si>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</si>
  <si>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</si>
  <si>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</si>
  <si>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</si>
  <si>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</si>
  <si>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</si>
  <si>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</si>
  <si>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</si>
  <si>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</si>
  <si>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</si>
  <si>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</si>
  <si>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</si>
  <si>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</si>
  <si>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</si>
  <si>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</si>
  <si>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</si>
  <si>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</si>
  <si>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</si>
  <si>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</si>
  <si>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</si>
  <si>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</si>
  <si>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</si>
  <si>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</si>
  <si>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</si>
  <si>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</si>
  <si>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</si>
  <si>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</si>
  <si>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</si>
  <si>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</si>
  <si>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</si>
  <si>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</si>
  <si>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</si>
  <si>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</si>
  <si>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</si>
  <si>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</si>
  <si>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</si>
  <si>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</si>
  <si>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</si>
  <si>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</si>
  <si>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</si>
  <si>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</si>
  <si>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</si>
  <si>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</si>
  <si>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</si>
  <si>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</si>
  <si>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</si>
  <si>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</si>
  <si>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</si>
  <si>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</si>
  <si>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</si>
  <si>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</si>
  <si>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</si>
  <si>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</si>
  <si>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</si>
  <si>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</si>
  <si>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</si>
  <si>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</si>
  <si>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</si>
  <si>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</si>
  <si>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</si>
  <si>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</si>
  <si>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</si>
  <si>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</si>
  <si>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</si>
  <si>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</si>
  <si>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</si>
  <si>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</si>
  <si>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</si>
  <si>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</si>
  <si>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</si>
  <si>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</si>
  <si>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</si>
  <si>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</si>
  <si>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</si>
  <si>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</si>
  <si>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</si>
  <si>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</si>
  <si>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</si>
  <si>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</si>
  <si>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</si>
  <si>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</si>
  <si>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</si>
  <si>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</si>
  <si>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</si>
  <si>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</si>
  <si>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</si>
  <si>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</si>
  <si>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</si>
  <si>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</si>
  <si>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</si>
  <si>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</si>
  <si>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</si>
  <si>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</si>
  <si>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</si>
  <si>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</si>
  <si>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</si>
  <si>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</si>
  <si>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</si>
  <si>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</si>
  <si>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</si>
  <si>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</si>
  <si>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</si>
  <si>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</si>
  <si>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</si>
  <si>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</si>
  <si>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</si>
  <si>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</si>
  <si>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</si>
  <si>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</si>
  <si>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</si>
  <si>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</si>
  <si>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</si>
  <si>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</si>
  <si>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</si>
  <si>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</si>
  <si>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</si>
  <si>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</si>
  <si>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</si>
  <si>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</si>
  <si>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</si>
  <si>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</si>
  <si>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</si>
  <si>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</si>
  <si>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</si>
  <si>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</si>
  <si>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</si>
  <si>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</si>
  <si>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</si>
  <si>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</si>
  <si>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</si>
  <si>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</si>
  <si>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</si>
  <si>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</si>
  <si>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</si>
  <si>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</si>
  <si>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</si>
  <si>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</si>
  <si>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</si>
  <si>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</si>
  <si>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</si>
  <si>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</si>
  <si>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</si>
  <si>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</si>
  <si>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</si>
  <si>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</si>
  <si>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</si>
  <si>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</si>
  <si>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</si>
  <si>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</si>
  <si>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</si>
  <si>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</si>
  <si>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</si>
  <si>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</si>
  <si>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</si>
  <si>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</si>
  <si>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</si>
  <si>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</si>
  <si>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</si>
  <si>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</si>
  <si>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</si>
  <si>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</si>
  <si>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</si>
  <si>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</si>
  <si>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</si>
  <si>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</si>
  <si>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</si>
  <si>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</si>
  <si>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</si>
  <si>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</si>
  <si>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</si>
  <si>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</si>
  <si>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</si>
  <si>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</si>
  <si>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</si>
  <si>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</si>
  <si>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</si>
  <si>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</si>
  <si>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</si>
  <si>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</si>
  <si>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</si>
  <si>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</si>
  <si>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</si>
  <si>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</si>
  <si>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</si>
  <si>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</si>
  <si>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</si>
  <si>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</si>
  <si>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</si>
  <si>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</si>
  <si>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</si>
  <si>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</si>
  <si>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</si>
  <si>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</si>
  <si>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</si>
  <si>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</si>
  <si>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</si>
  <si>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</si>
  <si>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</si>
  <si>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</si>
  <si>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</si>
  <si>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</si>
  <si>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</si>
  <si>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</si>
  <si>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</si>
  <si>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</si>
  <si>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</si>
  <si>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</si>
  <si>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</si>
  <si>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</si>
  <si>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</si>
  <si>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</si>
  <si>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</si>
  <si>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</si>
  <si>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</si>
  <si>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</si>
  <si>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</si>
  <si>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</si>
  <si>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</si>
  <si>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</si>
  <si>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</si>
  <si>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</si>
  <si>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</si>
  <si>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</si>
  <si>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</si>
  <si>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</si>
  <si>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</si>
  <si>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</si>
  <si>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</si>
  <si>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</si>
  <si>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</si>
  <si>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</si>
  <si>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</si>
  <si>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</si>
  <si>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</si>
  <si>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</si>
  <si>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</si>
  <si>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</si>
  <si>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</si>
  <si>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</si>
  <si>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</si>
  <si>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</si>
  <si>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</si>
  <si>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</si>
  <si>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</si>
  <si>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</si>
  <si>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</si>
  <si>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</si>
  <si>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</si>
  <si>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</si>
  <si>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</si>
  <si>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</si>
  <si>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</si>
  <si>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</si>
  <si>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</si>
  <si>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</si>
  <si>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</si>
  <si>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</si>
  <si>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</si>
  <si>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</si>
  <si>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</si>
  <si>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</si>
  <si>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</si>
  <si>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</si>
  <si>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</si>
  <si>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</si>
  <si>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</si>
  <si>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</si>
  <si>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</si>
  <si>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</si>
  <si>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</si>
  <si>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</si>
  <si>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</si>
  <si>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</si>
  <si>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</si>
  <si>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</si>
  <si>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</si>
  <si>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</si>
  <si>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</si>
  <si>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</si>
  <si>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</si>
  <si>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</si>
  <si>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</si>
  <si>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</si>
  <si>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</si>
  <si>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</si>
  <si>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</si>
  <si>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</si>
  <si>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</si>
  <si>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</si>
  <si>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</si>
  <si>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</si>
  <si>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</si>
  <si>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</si>
  <si>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</si>
  <si>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</si>
  <si>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</si>
  <si>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</si>
  <si>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</si>
  <si>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</si>
  <si>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</si>
  <si>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</si>
  <si>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</si>
  <si>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</si>
  <si>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</si>
  <si>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</si>
  <si>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</si>
  <si>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</si>
  <si>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</si>
  <si>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</si>
  <si>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</si>
  <si>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</si>
  <si>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</si>
  <si>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</si>
  <si>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</si>
  <si>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</si>
  <si>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</si>
  <si>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</si>
  <si>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</si>
  <si>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</si>
  <si>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</si>
  <si>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</si>
  <si>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</si>
  <si>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</si>
  <si>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</si>
  <si>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</si>
  <si>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</si>
  <si>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</si>
  <si>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</si>
  <si>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</si>
  <si>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</si>
  <si>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</si>
  <si>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</si>
  <si>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</si>
  <si>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</si>
  <si>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</si>
  <si>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</si>
  <si>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</si>
  <si>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</si>
  <si>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</si>
  <si>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</si>
  <si>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</si>
  <si>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</si>
  <si>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</si>
  <si>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</si>
  <si>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</si>
  <si>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</si>
  <si>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</si>
  <si>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</si>
  <si>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</si>
  <si>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</si>
  <si>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</si>
  <si>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</si>
  <si>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</si>
  <si>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</si>
  <si>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</si>
  <si>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</si>
  <si>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</si>
  <si>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</si>
  <si>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</si>
  <si>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</si>
  <si>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</si>
  <si>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</si>
  <si>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</si>
  <si>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</si>
  <si>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</si>
  <si>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</si>
  <si>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</si>
  <si>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</si>
  <si>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</si>
  <si>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</si>
  <si>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</si>
  <si>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</si>
  <si>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</si>
  <si>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</si>
  <si>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</si>
  <si>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</si>
  <si>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</si>
  <si>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</si>
  <si>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</si>
  <si>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</si>
  <si>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</si>
  <si>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</si>
  <si>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</si>
  <si>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</si>
  <si>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</si>
  <si>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</si>
  <si>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</si>
  <si>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</si>
  <si>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</si>
  <si>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</si>
  <si>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</si>
  <si>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</si>
  <si>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</si>
  <si>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</si>
  <si>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</si>
  <si>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</si>
  <si>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</si>
  <si>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</si>
  <si>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</si>
  <si>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</si>
  <si>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</si>
  <si>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</si>
  <si>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</si>
  <si>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</si>
  <si>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</si>
  <si>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</si>
  <si>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</si>
  <si>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</si>
  <si>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</si>
  <si>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</si>
  <si>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</si>
  <si>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</si>
  <si>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</si>
  <si>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</si>
  <si>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</si>
  <si>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</si>
  <si>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</si>
  <si>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</si>
  <si>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</si>
  <si>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</si>
  <si>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</si>
  <si>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</si>
  <si>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</si>
  <si>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</si>
  <si>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</si>
  <si>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</si>
  <si>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</si>
  <si>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</si>
  <si>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</si>
  <si>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</si>
  <si>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</si>
  <si>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</si>
  <si>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</si>
  <si>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</si>
  <si>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</si>
  <si>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</si>
  <si>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</si>
  <si>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</si>
  <si>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</si>
  <si>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</si>
  <si>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</si>
  <si>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</si>
  <si>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</si>
  <si>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</si>
  <si>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</si>
  <si>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</si>
  <si>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</si>
  <si>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</si>
  <si>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</si>
  <si>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</si>
  <si>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</si>
  <si>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</si>
  <si>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</si>
  <si>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</si>
  <si>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</si>
  <si>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</si>
  <si>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</si>
  <si>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</si>
  <si>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</si>
  <si>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</si>
  <si>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</si>
  <si>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</si>
  <si>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</si>
  <si>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</si>
  <si>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</si>
  <si>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</si>
  <si>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</si>
  <si>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</si>
  <si>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</si>
  <si>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</si>
  <si>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</si>
  <si>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</si>
  <si>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</si>
  <si>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</si>
  <si>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</si>
  <si>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</si>
  <si>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</si>
  <si>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</si>
  <si>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</si>
  <si>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</si>
  <si>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</si>
  <si>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</si>
  <si>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</si>
  <si>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</si>
  <si>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</si>
  <si>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</si>
  <si>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</si>
  <si>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</si>
  <si>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</si>
  <si>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</si>
  <si>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</si>
  <si>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</si>
  <si>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</si>
  <si>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</si>
  <si>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</si>
  <si>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</si>
  <si>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</si>
  <si>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</si>
  <si>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</si>
  <si>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</si>
  <si>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</si>
  <si>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</si>
  <si>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</si>
  <si>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</si>
  <si>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</si>
  <si>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</si>
  <si>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</si>
  <si>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</si>
  <si>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</si>
  <si>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</si>
  <si>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</si>
  <si>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</si>
  <si>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</si>
  <si>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</si>
  <si>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</si>
  <si>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</si>
  <si>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</si>
  <si>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</si>
  <si>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</si>
  <si>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</si>
  <si>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</si>
  <si>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</si>
  <si>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</si>
  <si>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</si>
  <si>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</si>
  <si>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</si>
  <si>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</si>
  <si>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</si>
  <si>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</si>
  <si>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</si>
  <si>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</si>
  <si>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</si>
  <si>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</si>
  <si>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</si>
  <si>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</si>
  <si>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</si>
  <si>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</si>
  <si>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</si>
  <si>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</si>
  <si>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</si>
  <si>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</si>
  <si>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</si>
  <si>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</si>
  <si>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</si>
  <si>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</si>
  <si>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</si>
  <si>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</si>
  <si>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</si>
  <si>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</si>
  <si>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</si>
  <si>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</si>
  <si>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</si>
  <si>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</si>
  <si>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</si>
  <si>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</si>
  <si>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</si>
  <si>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</si>
  <si>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</si>
  <si>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</si>
  <si>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</si>
  <si>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</si>
  <si>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</si>
  <si>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</si>
  <si>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</si>
  <si>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</si>
  <si>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</si>
  <si>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</si>
  <si>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</si>
  <si>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</si>
  <si>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</si>
  <si>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</si>
  <si>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</si>
  <si>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</si>
  <si>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</si>
  <si>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</si>
  <si>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</si>
  <si>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</si>
  <si>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</si>
  <si>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</si>
  <si>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</si>
  <si>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</si>
  <si>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</si>
  <si>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</si>
  <si>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</si>
  <si>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</si>
  <si>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</si>
  <si>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</si>
  <si>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</si>
  <si>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</si>
  <si>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</si>
  <si>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</si>
  <si>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</si>
  <si>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</si>
  <si>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</si>
  <si>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</si>
  <si>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</si>
  <si>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</si>
  <si>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</si>
  <si>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</si>
  <si>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</si>
  <si>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</si>
  <si>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</si>
  <si>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</si>
  <si>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</si>
  <si>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</si>
  <si>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</si>
  <si>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</si>
  <si>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</si>
  <si>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</si>
  <si>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</si>
  <si>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</si>
  <si>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</si>
  <si>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</si>
  <si>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</si>
  <si>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</si>
  <si>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</si>
  <si>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</si>
  <si>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</si>
  <si>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</si>
  <si>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</si>
  <si>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</si>
  <si>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</si>
  <si>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</si>
  <si>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</si>
  <si>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</si>
  <si>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</si>
  <si>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</si>
  <si>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</si>
  <si>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</si>
  <si>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</si>
  <si>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</si>
  <si>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</si>
  <si>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</si>
  <si>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</si>
  <si>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</si>
  <si>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</si>
  <si>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</si>
  <si>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</si>
  <si>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</si>
  <si>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</si>
  <si>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</si>
  <si>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</si>
  <si>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</si>
  <si>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</si>
  <si>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</si>
  <si>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</si>
  <si>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</si>
  <si>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</si>
  <si>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</si>
  <si>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</si>
  <si>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</si>
  <si>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</si>
  <si>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</si>
  <si>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</si>
  <si>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</si>
  <si>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</si>
  <si>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</si>
  <si>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</si>
  <si>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</si>
  <si>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</si>
  <si>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</si>
  <si>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</si>
  <si>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</si>
  <si>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</si>
  <si>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</si>
  <si>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</si>
  <si>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</si>
  <si>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</si>
  <si>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</si>
  <si>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</si>
  <si>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</si>
  <si>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</si>
  <si>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</si>
  <si>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</si>
  <si>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</si>
  <si>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</si>
  <si>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</si>
  <si>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</si>
  <si>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</si>
  <si>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</si>
  <si>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</si>
  <si>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</si>
  <si>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</si>
  <si>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</si>
  <si>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</si>
  <si>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</si>
  <si>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</si>
  <si>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</si>
  <si>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</si>
  <si>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</si>
  <si>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</si>
  <si>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</si>
  <si>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</si>
  <si>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</si>
  <si>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</si>
  <si>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</si>
  <si>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</si>
  <si>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</si>
  <si>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</si>
  <si>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</si>
  <si>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</si>
  <si>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</si>
  <si>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</si>
  <si>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</si>
  <si>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</si>
  <si>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</si>
  <si>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</si>
  <si>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</si>
  <si>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</si>
  <si>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</si>
  <si>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</si>
  <si>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</si>
  <si>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</si>
  <si>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</si>
  <si>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</si>
  <si>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</si>
  <si>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</si>
  <si>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</si>
  <si>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</si>
  <si>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</si>
  <si>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</si>
  <si>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</si>
  <si>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</si>
  <si>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</si>
  <si>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</si>
  <si>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</si>
  <si>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</si>
  <si>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</si>
  <si>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</si>
  <si>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</si>
  <si>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</si>
  <si>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</si>
  <si>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</si>
  <si>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</si>
  <si>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</si>
  <si>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</si>
  <si>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</si>
  <si>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</si>
  <si>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</si>
  <si>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</si>
  <si>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</si>
  <si>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</si>
  <si>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</si>
  <si>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</si>
  <si>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</si>
  <si>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</si>
  <si>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</si>
  <si>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</si>
  <si>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</si>
  <si>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</si>
  <si>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</si>
  <si>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</si>
  <si>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</si>
  <si>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</si>
  <si>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</si>
  <si>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</si>
  <si>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</si>
  <si>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</si>
  <si>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</si>
  <si>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</si>
  <si>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</si>
  <si>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</si>
  <si>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</si>
  <si>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</si>
  <si>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</si>
  <si>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</si>
  <si>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</si>
  <si>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</si>
  <si>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</si>
  <si>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</si>
  <si>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</si>
  <si>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</si>
  <si>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</si>
  <si>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</si>
  <si>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</si>
  <si>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</si>
  <si>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</si>
  <si>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</si>
  <si>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</si>
  <si>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</si>
  <si>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</si>
  <si>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</si>
  <si>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</si>
  <si>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</si>
  <si>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</si>
  <si>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</si>
  <si>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</si>
  <si>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</si>
  <si>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</si>
  <si>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</si>
  <si>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</si>
  <si>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</si>
  <si>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</si>
  <si>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</si>
  <si>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</si>
  <si>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</si>
  <si>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</si>
  <si>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</si>
  <si>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</si>
  <si>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</si>
  <si>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</si>
  <si>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</si>
  <si>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</si>
  <si>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</si>
  <si>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</si>
  <si>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</si>
  <si>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</si>
  <si>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</si>
  <si>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</si>
  <si>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</si>
  <si>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</si>
  <si>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</si>
  <si>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</si>
  <si>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</si>
  <si>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</si>
  <si>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</si>
  <si>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</si>
  <si>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</si>
  <si>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</si>
  <si>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</si>
  <si>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</si>
  <si>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</si>
  <si>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</si>
  <si>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</si>
  <si>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</si>
  <si>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</si>
  <si>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</si>
  <si>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</si>
  <si>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</si>
  <si>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</si>
  <si>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</si>
  <si>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</si>
  <si>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</si>
  <si>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</si>
  <si>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</si>
  <si>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</si>
  <si>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</si>
  <si>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</si>
  <si>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</si>
  <si>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</si>
  <si>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</si>
  <si>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</si>
  <si>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</si>
  <si>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</si>
  <si>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</si>
  <si>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</si>
  <si>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</si>
  <si>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</si>
  <si>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</si>
  <si>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</si>
  <si>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</si>
  <si>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</si>
  <si>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</si>
  <si>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</si>
  <si>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</si>
  <si>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</si>
  <si>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</si>
  <si>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</si>
  <si>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</si>
  <si>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</si>
  <si>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</si>
  <si>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</si>
  <si>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</si>
  <si>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</si>
  <si>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</si>
  <si>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</si>
  <si>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</si>
  <si>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</si>
  <si>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</si>
  <si>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</si>
  <si>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</si>
  <si>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</si>
  <si>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</si>
  <si>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</si>
  <si>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</si>
  <si>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</si>
  <si>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</si>
  <si>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</si>
  <si>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</si>
  <si>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</si>
  <si>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</si>
  <si>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</si>
  <si>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</si>
  <si>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</si>
  <si>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</si>
  <si>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</si>
  <si>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</si>
  <si>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</si>
  <si>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</si>
  <si>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</si>
  <si>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</si>
  <si>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</si>
  <si>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</si>
  <si>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</si>
  <si>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</si>
  <si>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</si>
  <si>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</si>
  <si>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</si>
  <si>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</si>
  <si>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</si>
  <si>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</si>
  <si>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</si>
  <si>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</si>
  <si>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</si>
  <si>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</si>
  <si>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</si>
  <si>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</si>
  <si>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</si>
  <si>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</si>
  <si>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</si>
  <si>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</si>
  <si>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</si>
  <si>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</si>
  <si>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</si>
  <si>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</si>
  <si>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</si>
  <si>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</si>
  <si>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</si>
  <si>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</si>
  <si>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</si>
  <si>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</si>
  <si>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</si>
  <si>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</si>
  <si>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</si>
  <si>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</si>
  <si>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</si>
  <si>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</si>
  <si>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</si>
  <si>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</si>
  <si>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</si>
  <si>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</si>
  <si>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</si>
  <si>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</si>
  <si>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</si>
  <si>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</si>
  <si>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</si>
  <si>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</si>
  <si>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</si>
  <si>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</si>
  <si>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</si>
  <si>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</si>
  <si>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</si>
  <si>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</si>
  <si>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</si>
  <si>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</si>
  <si>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</si>
  <si>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</si>
  <si>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</si>
  <si>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</si>
  <si>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</si>
  <si>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</si>
  <si>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</si>
  <si>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</si>
  <si>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</si>
  <si>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</si>
  <si>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</si>
  <si>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</si>
  <si>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</si>
  <si>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</si>
  <si>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</si>
  <si>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</si>
  <si>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</si>
  <si>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</si>
  <si>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</si>
  <si>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</si>
  <si>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</si>
  <si>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</si>
  <si>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</si>
  <si>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</si>
  <si>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</si>
  <si>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</si>
  <si>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</si>
  <si>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</si>
  <si>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</si>
  <si>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</si>
  <si>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</si>
  <si>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</si>
  <si>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</si>
  <si>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</si>
  <si>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</si>
  <si>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</si>
  <si>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</si>
  <si>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</si>
  <si>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</si>
  <si>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</si>
  <si>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</si>
  <si>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</si>
  <si>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</si>
  <si>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</si>
  <si>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</si>
  <si>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</si>
  <si>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</si>
  <si>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</si>
  <si>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</si>
  <si>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</si>
  <si>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</si>
  <si>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</si>
  <si>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</si>
  <si>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</si>
  <si>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</si>
  <si>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</si>
  <si>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</si>
  <si>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</si>
  <si>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</si>
  <si>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</si>
  <si>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</si>
  <si>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</si>
  <si>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</si>
  <si>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</si>
  <si>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</si>
  <si>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</si>
  <si>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</si>
  <si>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</si>
  <si>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</si>
  <si>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</si>
  <si>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</si>
  <si>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</si>
  <si>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</si>
  <si>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</si>
  <si>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</si>
  <si>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</si>
  <si>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</si>
  <si>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</si>
  <si>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</si>
  <si>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</si>
  <si>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</si>
  <si>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</si>
  <si>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</si>
  <si>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</si>
  <si>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</si>
  <si>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</si>
  <si>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</si>
  <si>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</si>
  <si>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</si>
  <si>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</si>
  <si>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</si>
  <si>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</si>
  <si>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</si>
  <si>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</si>
  <si>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</si>
  <si>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</si>
  <si>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</si>
  <si>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</si>
  <si>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</si>
  <si>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</si>
  <si>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</si>
  <si>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</si>
  <si>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</si>
  <si>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</si>
  <si>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</si>
  <si>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</si>
  <si>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</si>
  <si>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</si>
  <si>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</si>
  <si>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</si>
  <si>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</si>
  <si>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</si>
  <si>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</si>
  <si>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</si>
  <si>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</si>
  <si>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</si>
  <si>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</si>
  <si>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</si>
  <si>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</si>
  <si>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</si>
  <si>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</si>
  <si>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</si>
  <si>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</si>
  <si>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</si>
  <si>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</si>
  <si>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</si>
  <si>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</si>
  <si>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</si>
  <si>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</si>
  <si>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</si>
  <si>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</si>
  <si>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</si>
  <si>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</si>
  <si>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</si>
  <si>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</si>
  <si>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</si>
  <si>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</si>
  <si>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</si>
  <si>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</si>
  <si>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</si>
  <si>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</si>
  <si>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</si>
  <si>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</si>
  <si>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</si>
  <si>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</si>
  <si>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</si>
  <si>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</si>
  <si>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</si>
  <si>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</si>
  <si>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</si>
  <si>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</si>
  <si>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</si>
  <si>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</si>
  <si>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</si>
  <si>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</si>
  <si>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</si>
  <si>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</si>
  <si>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</si>
  <si>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</si>
  <si>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</si>
  <si>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</si>
  <si>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</si>
  <si>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</si>
  <si>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</si>
  <si>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</si>
  <si>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</si>
  <si>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</si>
  <si>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</si>
  <si>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</si>
  <si>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</si>
  <si>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</si>
  <si>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</si>
  <si>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</si>
  <si>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</si>
  <si>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</si>
  <si>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</si>
  <si>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</si>
  <si>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</si>
  <si>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</si>
  <si>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</si>
  <si>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</si>
  <si>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</si>
  <si>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</si>
  <si>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</si>
  <si>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</si>
  <si>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</si>
  <si>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</si>
  <si>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</si>
  <si>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</si>
  <si>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</si>
  <si>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</si>
  <si>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</si>
  <si>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</si>
  <si>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</si>
  <si>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</si>
  <si>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</si>
  <si>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</si>
  <si>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</si>
  <si>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</si>
  <si>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</si>
  <si>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</si>
  <si>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</si>
  <si>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</si>
  <si>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</si>
  <si>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</si>
  <si>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</si>
  <si>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</si>
  <si>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</si>
  <si>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</si>
  <si>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</si>
  <si>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</si>
  <si>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</si>
  <si>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</si>
  <si>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</si>
  <si>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</si>
  <si>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</si>
  <si>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</si>
  <si>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</si>
  <si>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</si>
  <si>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</si>
  <si>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</si>
  <si>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</si>
  <si>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</si>
  <si>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</si>
  <si>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</si>
  <si>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</si>
  <si>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</si>
  <si>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</si>
  <si>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</si>
  <si>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</si>
  <si>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</si>
  <si>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</si>
  <si>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</si>
  <si>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</si>
  <si>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</si>
  <si>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</si>
  <si>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</si>
  <si>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</si>
  <si>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</si>
  <si>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</si>
  <si>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</si>
  <si>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</si>
  <si>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</si>
  <si>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</si>
  <si>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</si>
  <si>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</si>
  <si>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</si>
  <si>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</si>
  <si>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</si>
  <si>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</si>
  <si>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</si>
  <si>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</si>
  <si>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</si>
  <si>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</si>
  <si>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</si>
  <si>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</si>
  <si>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</si>
  <si>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</si>
  <si>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</si>
  <si>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</si>
  <si>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</si>
  <si>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</si>
  <si>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</si>
  <si>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</si>
  <si>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</si>
  <si>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</si>
  <si>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</si>
  <si>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</si>
  <si>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</si>
  <si>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</si>
  <si>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</si>
  <si>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</si>
  <si>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</si>
  <si>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</si>
  <si>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</si>
  <si>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</si>
  <si>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</si>
  <si>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</si>
  <si>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</si>
  <si>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</si>
  <si>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</si>
  <si>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</si>
  <si>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</si>
  <si>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</si>
  <si>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</si>
  <si>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</si>
  <si>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</si>
  <si>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</si>
  <si>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</si>
  <si>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</si>
  <si>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</si>
  <si>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</si>
  <si>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</si>
  <si>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</si>
  <si>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</si>
  <si>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</si>
  <si>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</si>
  <si>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</si>
  <si>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</si>
  <si>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</si>
  <si>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</si>
  <si>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</si>
  <si>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</si>
  <si>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</si>
  <si>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</si>
  <si>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</si>
  <si>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</si>
  <si>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</si>
  <si>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</si>
  <si>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</si>
  <si>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</si>
  <si>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</si>
  <si>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</si>
  <si>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</si>
  <si>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</si>
  <si>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</si>
  <si>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</si>
  <si>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</si>
  <si>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</si>
  <si>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</si>
  <si>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</si>
  <si>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</si>
  <si>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</si>
  <si>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</si>
  <si>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</si>
  <si>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</si>
  <si>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</si>
  <si>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</si>
  <si>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</si>
  <si>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</si>
  <si>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</si>
  <si>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</si>
  <si>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</si>
  <si>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</si>
  <si>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</si>
  <si>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</si>
  <si>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</si>
  <si>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</si>
  <si>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</si>
  <si>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</si>
  <si>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</si>
  <si>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</si>
  <si>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</si>
  <si>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</si>
  <si>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</si>
  <si>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</si>
  <si>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</si>
  <si>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</si>
  <si>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</si>
  <si>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</si>
  <si>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</si>
  <si>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</si>
  <si>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</si>
  <si>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</si>
  <si>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</si>
  <si>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</si>
  <si>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</si>
  <si>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</si>
  <si>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</si>
  <si>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</si>
  <si>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</si>
  <si>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</si>
  <si>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</si>
  <si>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</si>
  <si>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</si>
  <si>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</si>
  <si>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</si>
  <si>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</si>
  <si>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</si>
  <si>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</si>
  <si>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</si>
  <si>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</si>
  <si>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</si>
  <si>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</si>
  <si>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</si>
  <si>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</si>
  <si>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</si>
  <si>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</si>
  <si>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</si>
  <si>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</si>
  <si>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</si>
  <si>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</si>
  <si>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</si>
  <si>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</si>
  <si>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</si>
  <si>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</si>
  <si>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</si>
  <si>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</si>
  <si>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</si>
  <si>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</si>
  <si>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</si>
  <si>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</si>
  <si>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</si>
  <si>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</si>
  <si>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</si>
  <si>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</si>
  <si>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</si>
  <si>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</si>
  <si>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</si>
  <si>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</si>
  <si>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</si>
  <si>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</si>
  <si>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</si>
  <si>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</si>
  <si>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</si>
  <si>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</si>
  <si>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</si>
  <si>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</si>
  <si>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</si>
  <si>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</si>
  <si>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</si>
  <si>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</si>
  <si>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</si>
  <si>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</si>
  <si>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</si>
  <si>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</si>
  <si>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</si>
  <si>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</si>
  <si>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</si>
  <si>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</si>
  <si>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</si>
  <si>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</si>
  <si>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</si>
  <si>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</si>
  <si>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</si>
  <si>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</si>
  <si>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</si>
  <si>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</si>
  <si>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</si>
  <si>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</si>
  <si>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</si>
  <si>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</si>
  <si>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</si>
  <si>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</si>
  <si>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</si>
  <si>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</si>
  <si>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</si>
  <si>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</si>
  <si>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</si>
  <si>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</si>
  <si>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</si>
  <si>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</si>
  <si>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</si>
  <si>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</si>
  <si>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</si>
  <si>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</si>
  <si>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</si>
  <si>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</si>
  <si>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</si>
  <si>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</si>
  <si>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</si>
  <si>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</si>
  <si>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</si>
  <si>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</si>
  <si>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</si>
  <si>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</si>
  <si>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</si>
  <si>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</si>
  <si>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</si>
  <si>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</si>
  <si>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</si>
  <si>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</si>
  <si>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</si>
  <si>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</si>
  <si>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</si>
  <si>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</si>
  <si>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</si>
  <si>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</si>
  <si>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</si>
  <si>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</si>
  <si>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</si>
  <si>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</si>
  <si>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</si>
  <si>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</si>
  <si>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</si>
  <si>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</si>
  <si>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</si>
  <si>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</si>
  <si>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</si>
  <si>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</si>
  <si>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</si>
  <si>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</si>
  <si>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</si>
  <si>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</si>
  <si>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</si>
  <si>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</si>
  <si>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</si>
  <si>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</si>
  <si>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</si>
  <si>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</si>
  <si>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</si>
  <si>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</si>
  <si>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</si>
  <si>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</si>
  <si>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</si>
  <si>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</si>
  <si>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</si>
  <si>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</si>
  <si>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</si>
  <si>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</si>
  <si>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</si>
  <si>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</si>
  <si>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</si>
  <si>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</si>
  <si>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</si>
  <si>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</si>
  <si>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</si>
  <si>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</si>
  <si>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</si>
  <si>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</si>
  <si>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</si>
  <si>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</si>
  <si>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</si>
  <si>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</si>
  <si>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</si>
  <si>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</si>
  <si>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</si>
  <si>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</si>
  <si>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</si>
  <si>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</si>
  <si>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</si>
  <si>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</si>
  <si>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</si>
  <si>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</si>
  <si>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</si>
  <si>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</si>
  <si>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</si>
  <si>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</si>
  <si>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</si>
  <si>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</si>
  <si>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</si>
  <si>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</si>
  <si>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</si>
  <si>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</si>
  <si>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</si>
  <si>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</si>
  <si>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</si>
  <si>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</si>
  <si>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</si>
  <si>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</si>
  <si>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</si>
  <si>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</si>
  <si>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</si>
  <si>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</si>
  <si>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</si>
  <si>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</si>
  <si>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</si>
  <si>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</si>
  <si>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</si>
  <si>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</si>
  <si>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</si>
  <si>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</si>
  <si>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</si>
  <si>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</si>
  <si>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</si>
  <si>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</si>
  <si>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</si>
  <si>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</si>
  <si>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</si>
  <si>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</si>
  <si>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</si>
  <si>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</si>
  <si>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</si>
  <si>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</si>
  <si>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</si>
  <si>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</si>
  <si>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</si>
  <si>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</si>
  <si>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</si>
  <si>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</si>
  <si>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</si>
  <si>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</si>
  <si>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</si>
  <si>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</si>
  <si>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</si>
  <si>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</si>
  <si>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</si>
  <si>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</si>
  <si>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</si>
  <si>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</si>
  <si>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</si>
  <si>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</si>
  <si>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</si>
  <si>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</si>
  <si>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</si>
  <si>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</si>
  <si>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</si>
  <si>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</si>
  <si>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</si>
  <si>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</si>
  <si>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</si>
  <si>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</si>
  <si>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</si>
  <si>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</si>
  <si>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</si>
  <si>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</si>
  <si>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</si>
  <si>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</si>
  <si>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</si>
  <si>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</si>
  <si>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</si>
  <si>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</si>
  <si>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</si>
  <si>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</si>
  <si>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</si>
  <si>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</si>
  <si>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</si>
  <si>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</si>
  <si>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</si>
  <si>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</si>
  <si>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</si>
  <si>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</si>
  <si>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</si>
  <si>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</si>
  <si>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</si>
  <si>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</si>
  <si>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</si>
  <si>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</si>
  <si>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</si>
  <si>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</si>
  <si>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</si>
  <si>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</si>
  <si>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</si>
  <si>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</si>
  <si>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</si>
  <si>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</si>
  <si>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</si>
  <si>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</si>
  <si>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</si>
  <si>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</si>
  <si>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</si>
  <si>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</si>
  <si>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</si>
  <si>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</si>
  <si>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</si>
  <si>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</si>
  <si>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</si>
  <si>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</si>
  <si>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</si>
  <si>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</si>
  <si>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</si>
  <si>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</si>
  <si>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</si>
  <si>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</si>
  <si>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</si>
  <si>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</si>
  <si>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</si>
  <si>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</si>
  <si>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</si>
  <si>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</si>
  <si>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</si>
  <si>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</si>
  <si>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</si>
  <si>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</si>
  <si>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</si>
  <si>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</si>
  <si>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</si>
  <si>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</si>
  <si>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</si>
  <si>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</si>
  <si>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</si>
  <si>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</si>
  <si>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</si>
  <si>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</si>
  <si>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</si>
  <si>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</si>
  <si>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</si>
  <si>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</si>
  <si>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</si>
  <si>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</si>
  <si>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</si>
  <si>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</si>
  <si>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</si>
  <si>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</si>
  <si>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</si>
  <si>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</si>
  <si>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</si>
  <si>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</si>
  <si>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</si>
  <si>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</si>
  <si>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</si>
  <si>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</si>
  <si>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</si>
  <si>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</si>
  <si>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</si>
  <si>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</si>
  <si>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</si>
  <si>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</si>
  <si>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</si>
  <si>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</si>
  <si>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</si>
  <si>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</si>
  <si>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</si>
  <si>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</si>
  <si>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</si>
  <si>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</si>
  <si>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</si>
  <si>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</si>
  <si>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</si>
  <si>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</si>
  <si>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</si>
  <si>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</si>
  <si>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</si>
  <si>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</si>
  <si>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</si>
  <si>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</si>
  <si>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</si>
  <si>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</si>
  <si>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</si>
  <si>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</si>
  <si>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</si>
  <si>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</si>
  <si>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</si>
  <si>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</si>
  <si>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</si>
  <si>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</si>
  <si>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</si>
  <si>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</si>
  <si>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</si>
  <si>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</si>
  <si>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</si>
  <si>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</si>
  <si>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</si>
  <si>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</si>
  <si>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</si>
  <si>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</si>
  <si>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</si>
  <si>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</si>
  <si>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</si>
  <si>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</si>
  <si>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</si>
  <si>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</si>
  <si>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</si>
  <si>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</si>
  <si>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</si>
  <si>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</si>
  <si>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</si>
  <si>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</si>
  <si>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</si>
  <si>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</si>
  <si>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</si>
  <si>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</si>
  <si>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</si>
  <si>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</si>
  <si>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</si>
  <si>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</si>
  <si>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</si>
  <si>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</si>
  <si>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</si>
  <si>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</si>
  <si>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</si>
  <si>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</si>
  <si>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</si>
  <si>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</si>
  <si>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</si>
  <si>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</si>
  <si>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</si>
  <si>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</si>
  <si>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</si>
  <si>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</si>
  <si>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</si>
  <si>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</si>
  <si>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</si>
  <si>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</si>
  <si>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</si>
  <si>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</si>
  <si>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</si>
  <si>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</si>
  <si>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</si>
  <si>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</si>
  <si>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</si>
  <si>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</si>
  <si>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</si>
  <si>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</si>
  <si>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</si>
  <si>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</si>
  <si>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</si>
  <si>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</si>
  <si>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</si>
  <si>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</si>
  <si>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</si>
  <si>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</si>
  <si>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</si>
  <si>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</si>
  <si>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</si>
  <si>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</si>
  <si>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</si>
  <si>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</si>
  <si>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</si>
  <si>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</si>
  <si>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</si>
  <si>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</si>
  <si>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</si>
  <si>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</si>
  <si>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</si>
  <si>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</si>
  <si>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</si>
  <si>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</si>
  <si>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</si>
  <si>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</si>
  <si>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</si>
  <si>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</si>
  <si>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</si>
  <si>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</si>
  <si>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</si>
  <si>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</si>
  <si>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</si>
  <si>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</si>
  <si>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</si>
  <si>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</si>
  <si>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</si>
  <si>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</si>
  <si>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</si>
  <si>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</si>
  <si>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</si>
  <si>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</si>
  <si>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</si>
  <si>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</si>
  <si>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</si>
  <si>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</si>
  <si>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</si>
  <si>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</si>
  <si>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</si>
  <si>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</si>
  <si>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</si>
  <si>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</si>
  <si>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</si>
  <si>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</si>
  <si>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</si>
  <si>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</si>
  <si>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</si>
  <si>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</si>
  <si>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</si>
  <si>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</si>
  <si>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</si>
  <si>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</si>
  <si>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</si>
  <si>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</si>
  <si>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</si>
  <si>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</si>
  <si>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</si>
  <si>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</si>
  <si>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</si>
  <si>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</si>
  <si>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</si>
  <si>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</si>
  <si>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</si>
  <si>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</si>
  <si>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</si>
  <si>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</si>
  <si>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</si>
  <si>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</si>
  <si>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</si>
  <si>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</si>
  <si>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</si>
  <si>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</si>
  <si>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</si>
  <si>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</si>
  <si>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</si>
  <si>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</si>
  <si>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</si>
  <si>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</si>
  <si>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</si>
  <si>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</si>
  <si>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</si>
  <si>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</si>
  <si>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</si>
  <si>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</si>
  <si>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</si>
  <si>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</si>
  <si>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</si>
  <si>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</si>
  <si>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</si>
  <si>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</si>
  <si>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</si>
  <si>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</si>
  <si>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</si>
  <si>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</si>
  <si>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</si>
  <si>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</si>
  <si>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</si>
  <si>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</si>
  <si>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</si>
  <si>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</si>
  <si>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</si>
  <si>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</si>
  <si>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</si>
  <si>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</si>
  <si>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</si>
  <si>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</si>
  <si>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</si>
  <si>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</si>
  <si>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</si>
  <si>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</si>
  <si>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</si>
  <si>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</si>
  <si>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</si>
  <si>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</si>
  <si>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</si>
  <si>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</si>
  <si>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</si>
  <si>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</si>
  <si>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</si>
  <si>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</si>
  <si>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</si>
  <si>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</si>
  <si>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</si>
  <si>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</si>
  <si>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</si>
  <si>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</si>
  <si>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</si>
  <si>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</si>
  <si>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</si>
  <si>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</si>
  <si>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</si>
  <si>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</si>
  <si>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</si>
  <si>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</si>
  <si>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</si>
  <si>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</si>
  <si>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</si>
  <si>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</si>
  <si>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</si>
  <si>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</si>
  <si>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</si>
  <si>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</si>
  <si>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</si>
  <si>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</si>
  <si>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</si>
  <si>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</si>
  <si>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</si>
  <si>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</si>
  <si>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</si>
  <si>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</si>
  <si>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</si>
  <si>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</si>
  <si>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</si>
  <si>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</si>
  <si>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</si>
  <si>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</si>
  <si>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</si>
  <si>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</si>
  <si>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</si>
  <si>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</si>
  <si>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</si>
  <si>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</si>
  <si>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</si>
  <si>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</si>
  <si>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</si>
  <si>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</si>
  <si>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</si>
  <si>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</si>
  <si>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</si>
  <si>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</si>
  <si>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</si>
  <si>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</si>
  <si>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</si>
  <si>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</si>
  <si>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</si>
  <si>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</si>
  <si>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</si>
  <si>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</si>
  <si>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</si>
  <si>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</si>
  <si>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</si>
  <si>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</si>
  <si>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</si>
  <si>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</si>
  <si>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</si>
  <si>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</si>
  <si>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</si>
  <si>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</si>
  <si>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</si>
  <si>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</si>
  <si>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</si>
  <si>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</si>
  <si>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</si>
  <si>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</si>
  <si>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</si>
  <si>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</si>
  <si>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</si>
  <si>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</si>
  <si>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</si>
  <si>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</si>
  <si>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</si>
  <si>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</si>
  <si>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</si>
  <si>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</si>
  <si>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</si>
  <si>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</si>
  <si>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</si>
  <si>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</si>
  <si>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</si>
  <si>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</si>
  <si>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</si>
  <si>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</si>
  <si>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</si>
  <si>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</si>
  <si>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</si>
  <si>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</si>
  <si>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</si>
  <si>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</si>
  <si>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</si>
  <si>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</si>
  <si>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</si>
  <si>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</si>
  <si>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</si>
  <si>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</si>
  <si>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</si>
  <si>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</si>
  <si>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</si>
  <si>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</si>
  <si>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</si>
  <si>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</si>
  <si>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</si>
  <si>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</si>
  <si>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</si>
  <si>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</si>
  <si>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</si>
  <si>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</si>
  <si>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</si>
  <si>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</si>
  <si>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</si>
  <si>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</si>
  <si>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</si>
  <si>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</si>
  <si>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</si>
  <si>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</si>
  <si>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</si>
  <si>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</si>
  <si>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</si>
  <si>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</si>
  <si>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</si>
  <si>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</si>
  <si>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</si>
  <si>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</si>
  <si>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</si>
  <si>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</si>
  <si>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</si>
  <si>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</si>
  <si>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</si>
  <si>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</si>
  <si>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</si>
  <si>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</si>
  <si>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</si>
  <si>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</si>
  <si>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</si>
  <si>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</si>
  <si>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</si>
  <si>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</si>
  <si>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</si>
  <si>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</si>
  <si>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</si>
  <si>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</si>
  <si>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</si>
  <si>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</si>
  <si>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</si>
  <si>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</si>
  <si>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</si>
  <si>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</si>
  <si>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</si>
  <si>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</si>
  <si>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</si>
  <si>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</si>
  <si>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</si>
  <si>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</si>
  <si>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</si>
  <si>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</si>
  <si>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</si>
  <si>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</si>
  <si>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</si>
  <si>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</si>
  <si>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</si>
  <si>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</si>
  <si>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</si>
  <si>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</si>
  <si>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</si>
  <si>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</si>
  <si>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</si>
  <si>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</si>
  <si>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</si>
  <si>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</si>
  <si>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</si>
  <si>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</si>
  <si>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</si>
  <si>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</si>
  <si>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</si>
  <si>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</si>
  <si>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</si>
  <si>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</si>
  <si>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</si>
  <si>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</si>
  <si>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</si>
  <si>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</si>
  <si>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</si>
  <si>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</si>
  <si>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</si>
  <si>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</si>
  <si>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</si>
  <si>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</si>
  <si>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</si>
  <si>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</si>
  <si>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</si>
  <si>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</si>
  <si>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</si>
  <si>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</si>
  <si>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</si>
  <si>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</si>
  <si>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</si>
  <si>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</si>
  <si>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</si>
  <si>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</si>
  <si>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</si>
  <si>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</si>
  <si>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</si>
  <si>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</si>
  <si>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</si>
  <si>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</si>
  <si>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</si>
  <si>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</si>
  <si>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</si>
  <si>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</si>
  <si>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</si>
  <si>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</si>
  <si>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</si>
  <si>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</si>
  <si>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</si>
  <si>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</si>
  <si>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</si>
  <si>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</si>
  <si>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</si>
  <si>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</si>
  <si>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</si>
  <si>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</si>
  <si>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</si>
  <si>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</si>
  <si>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</si>
  <si>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</si>
  <si>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</si>
  <si>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</si>
  <si>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</si>
  <si>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</si>
  <si>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</si>
  <si>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</si>
  <si>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</si>
  <si>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</si>
  <si>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</si>
  <si>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</si>
  <si>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</si>
  <si>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</si>
  <si>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</si>
  <si>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</si>
  <si>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</si>
  <si>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</si>
  <si>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</si>
  <si>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</si>
  <si>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</si>
  <si>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</si>
  <si>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</si>
  <si>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</si>
  <si>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</si>
  <si>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</si>
  <si>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</si>
  <si>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</si>
  <si>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</si>
  <si>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</si>
  <si>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</si>
  <si>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</si>
  <si>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</si>
  <si>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</si>
  <si>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</si>
  <si>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</si>
  <si>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</si>
  <si>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</si>
  <si>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</si>
  <si>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</si>
  <si>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</si>
  <si>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</si>
  <si>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</si>
  <si>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</si>
  <si>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</si>
  <si>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</si>
  <si>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</si>
  <si>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</si>
  <si>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</si>
  <si>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</si>
  <si>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</si>
  <si>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</si>
  <si>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</si>
  <si>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</si>
  <si>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</si>
  <si>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</si>
  <si>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</si>
  <si>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</si>
  <si>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</si>
  <si>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</si>
  <si>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</si>
  <si>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</si>
  <si>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</si>
  <si>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</si>
  <si>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</si>
  <si>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</si>
  <si>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</si>
  <si>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</si>
  <si>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</si>
  <si>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</si>
  <si>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</si>
  <si>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</si>
  <si>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</si>
  <si>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</si>
  <si>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</si>
  <si>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</si>
  <si>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</si>
  <si>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</si>
  <si>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</si>
  <si>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</si>
  <si>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</si>
  <si>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</si>
  <si>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</si>
  <si>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</si>
  <si>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</si>
  <si>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</si>
  <si>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</si>
  <si>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</si>
  <si>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</si>
  <si>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</si>
  <si>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</si>
  <si>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</si>
  <si>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</si>
  <si>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</si>
  <si>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</si>
  <si>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</si>
  <si>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</si>
  <si>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</si>
  <si>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</si>
  <si>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</si>
  <si>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</si>
  <si>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</si>
  <si>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</si>
  <si>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</si>
  <si>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</si>
  <si>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</si>
  <si>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</si>
  <si>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</si>
  <si>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</si>
  <si>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</si>
  <si>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</si>
  <si>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</si>
  <si>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</si>
  <si>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</si>
  <si>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</si>
  <si>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</si>
  <si>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</si>
  <si>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</si>
  <si>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</si>
  <si>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</si>
  <si>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</si>
  <si>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</si>
  <si>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</si>
  <si>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</si>
  <si>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</si>
  <si>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</si>
  <si>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</si>
  <si>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</si>
  <si>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</si>
  <si>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</si>
  <si>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</si>
  <si>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</si>
  <si>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</si>
  <si>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</si>
  <si>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</si>
  <si>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</si>
  <si>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</si>
  <si>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</si>
  <si>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</si>
  <si>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</si>
  <si>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</si>
  <si>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</si>
  <si>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</si>
  <si>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</si>
  <si>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</si>
  <si>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</si>
  <si>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</si>
  <si>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</si>
  <si>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</si>
  <si>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</si>
  <si>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</si>
  <si>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</si>
  <si>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</si>
  <si>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</si>
  <si>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</si>
  <si>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</si>
  <si>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</si>
  <si>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</si>
  <si>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</si>
  <si>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</si>
  <si>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</si>
  <si>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</si>
  <si>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</si>
  <si>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</si>
  <si>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</si>
  <si>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</si>
  <si>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</si>
  <si>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</si>
  <si>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</si>
  <si>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</si>
  <si>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</si>
  <si>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</si>
  <si>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</si>
  <si>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</si>
  <si>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</si>
  <si>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</si>
  <si>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</si>
  <si>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</si>
  <si>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</si>
  <si>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</si>
  <si>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</si>
  <si>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</si>
  <si>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</si>
  <si>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</si>
  <si>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</si>
  <si>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</si>
  <si>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</si>
  <si>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</si>
  <si>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</si>
  <si>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</si>
  <si>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</si>
  <si>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</si>
  <si>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</si>
  <si>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</si>
  <si>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</si>
  <si>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</si>
  <si>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</si>
  <si>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</si>
  <si>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</si>
  <si>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</si>
  <si>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</si>
  <si>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</si>
  <si>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</si>
  <si>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</si>
  <si>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</si>
  <si>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</si>
  <si>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</si>
  <si>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</si>
  <si>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</si>
  <si>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</si>
  <si>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</si>
  <si>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</si>
  <si>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</si>
  <si>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</si>
  <si>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</si>
  <si>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</si>
  <si>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</si>
  <si>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</si>
  <si>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</si>
  <si>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</si>
  <si>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</si>
  <si>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</si>
  <si>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</si>
  <si>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</si>
  <si>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</si>
  <si>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</si>
  <si>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</si>
  <si>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</si>
  <si>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</si>
  <si>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</si>
  <si>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</si>
  <si>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</si>
  <si>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</si>
  <si>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</si>
  <si>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</si>
  <si>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</si>
  <si>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</si>
  <si>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</si>
  <si>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</si>
  <si>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</si>
  <si>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</si>
  <si>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</si>
  <si>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</si>
  <si>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</si>
  <si>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</si>
  <si>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</si>
  <si>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</si>
  <si>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</si>
  <si>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</si>
  <si>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</si>
  <si>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</si>
  <si>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</si>
  <si>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</si>
  <si>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</si>
  <si>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</si>
  <si>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</si>
  <si>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</si>
  <si>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</si>
  <si>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</si>
  <si>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</si>
  <si>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</si>
  <si>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</si>
  <si>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</si>
  <si>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</si>
  <si>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</si>
  <si>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</si>
  <si>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</si>
  <si>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</si>
  <si>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</si>
  <si>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</si>
  <si>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</si>
  <si>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</si>
  <si>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</si>
  <si>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</si>
  <si>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</si>
  <si>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</si>
  <si>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</si>
  <si>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</si>
  <si>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</si>
  <si>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</si>
  <si>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</si>
  <si>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</si>
  <si>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</si>
  <si>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</si>
  <si>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</si>
  <si>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</si>
  <si>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</si>
  <si>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</si>
  <si>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</si>
  <si>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</si>
  <si>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</si>
  <si>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</si>
  <si>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</si>
  <si>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</si>
  <si>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</si>
  <si>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</si>
  <si>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</si>
  <si>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</si>
  <si>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</si>
  <si>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</si>
  <si>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</si>
  <si>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</si>
  <si>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</si>
  <si>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</si>
  <si>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</si>
  <si>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</si>
  <si>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</si>
  <si>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</si>
  <si>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</si>
  <si>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</si>
  <si>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</si>
  <si>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</si>
  <si>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</si>
  <si>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</si>
  <si>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</si>
  <si>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</si>
  <si>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</si>
  <si>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</si>
  <si>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</si>
  <si>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</si>
  <si>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</si>
  <si>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</si>
  <si>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</si>
  <si>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</si>
  <si>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</si>
  <si>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</si>
  <si>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</si>
  <si>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</si>
  <si>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</si>
  <si>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</si>
  <si>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</si>
  <si>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</si>
  <si>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</si>
  <si>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</si>
  <si>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</si>
  <si>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</si>
  <si>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</si>
  <si>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</si>
  <si>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</si>
  <si>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</si>
  <si>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</si>
  <si>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</si>
  <si>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</si>
  <si>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</si>
  <si>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</si>
  <si>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</si>
  <si>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</si>
  <si>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</si>
  <si>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</si>
  <si>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</si>
  <si>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</si>
  <si>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</si>
  <si>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</si>
  <si>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</si>
  <si>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</si>
  <si>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</si>
  <si>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</si>
  <si>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</si>
  <si>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</si>
  <si>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</si>
  <si>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</si>
  <si>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</si>
  <si>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</si>
  <si>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</si>
  <si>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</si>
  <si>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</si>
  <si>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</si>
  <si>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</si>
  <si>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</si>
  <si>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</si>
  <si>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</si>
  <si>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</si>
  <si>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</si>
  <si>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</si>
  <si>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</si>
  <si>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</si>
  <si>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</si>
  <si>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</si>
  <si>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</si>
  <si>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</si>
  <si>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</si>
  <si>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</si>
  <si>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</si>
  <si>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</si>
  <si>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</si>
  <si>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</si>
  <si>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</si>
  <si>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</si>
  <si>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</si>
  <si>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</si>
  <si>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</si>
  <si>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</si>
  <si>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</si>
  <si>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</si>
  <si>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</si>
  <si>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</si>
  <si>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</si>
  <si>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</si>
  <si>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</si>
  <si>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</si>
  <si>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</si>
  <si>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</si>
  <si>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</si>
  <si>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</si>
  <si>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</si>
  <si>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</si>
  <si>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</si>
  <si>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</si>
  <si>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</si>
  <si>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</si>
  <si>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</si>
  <si>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</si>
  <si>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</si>
  <si>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</si>
  <si>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</si>
  <si>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</si>
  <si>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</si>
  <si>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</si>
  <si>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</si>
  <si>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</si>
  <si>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</si>
  <si>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</si>
  <si>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</si>
  <si>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</si>
  <si>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</si>
  <si>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</si>
  <si>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</si>
  <si>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</si>
  <si>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</si>
  <si>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</si>
  <si>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</si>
  <si>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</si>
  <si>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</si>
  <si>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</si>
  <si>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</si>
  <si>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</si>
  <si>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</si>
  <si>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</si>
  <si>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</si>
  <si>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</si>
  <si>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</si>
  <si>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</si>
  <si>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</si>
  <si>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</si>
  <si>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</si>
  <si>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</si>
  <si>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</si>
  <si>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</si>
  <si>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</si>
  <si>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</si>
  <si>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</si>
  <si>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</si>
  <si>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</si>
  <si>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</si>
  <si>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</si>
  <si>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</si>
  <si>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</si>
  <si>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</si>
  <si>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</si>
  <si>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</si>
  <si>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</si>
  <si>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</si>
  <si>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</si>
  <si>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</si>
  <si>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</si>
  <si>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</si>
  <si>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</si>
  <si>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</si>
  <si>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</si>
  <si>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</si>
  <si>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</si>
  <si>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</si>
  <si>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</si>
  <si>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</si>
  <si>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</si>
  <si>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</si>
  <si>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</si>
  <si>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</si>
  <si>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</si>
  <si>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</si>
  <si>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</si>
  <si>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</si>
  <si>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</si>
  <si>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</si>
  <si>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</si>
  <si>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</si>
  <si>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</si>
  <si>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</si>
  <si>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</si>
  <si>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</si>
  <si>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</si>
  <si>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</si>
  <si>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</si>
  <si>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</si>
  <si>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</si>
  <si>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</si>
  <si>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</si>
  <si>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</si>
  <si>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</si>
  <si>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</si>
  <si>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</si>
  <si>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</si>
  <si>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</si>
  <si>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</si>
  <si>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</si>
  <si>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</si>
  <si>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</si>
  <si>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</si>
  <si>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</si>
  <si>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</si>
  <si>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</si>
  <si>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</si>
  <si>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</si>
  <si>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</si>
  <si>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</si>
  <si>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</si>
  <si>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</si>
  <si>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</si>
  <si>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</si>
  <si>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</si>
  <si>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</si>
  <si>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</si>
  <si>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</si>
  <si>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</si>
  <si>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</si>
  <si>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</si>
  <si>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</si>
  <si>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</si>
  <si>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</si>
  <si>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</si>
  <si>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</si>
  <si>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</si>
  <si>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</si>
  <si>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</si>
  <si>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</si>
  <si>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</si>
  <si>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</si>
  <si>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</si>
  <si>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</si>
  <si>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</si>
  <si>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</si>
  <si>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</si>
  <si>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</si>
  <si>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</si>
  <si>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</si>
  <si>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</si>
  <si>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</si>
  <si>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</si>
  <si>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</si>
  <si>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</si>
  <si>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</si>
  <si>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</si>
  <si>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</si>
  <si>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</si>
  <si>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</si>
  <si>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</si>
  <si>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</si>
  <si>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</si>
  <si>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</si>
  <si>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</si>
  <si>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</si>
  <si>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</si>
  <si>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</si>
  <si>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</si>
  <si>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</si>
  <si>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</si>
  <si>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</si>
  <si>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</si>
  <si>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</si>
  <si>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</si>
  <si>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</si>
  <si>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</si>
  <si>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</si>
  <si>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</si>
  <si>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</si>
  <si>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</si>
  <si>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</si>
  <si>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</si>
  <si>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</si>
  <si>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</si>
  <si>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</si>
  <si>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</si>
  <si>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</si>
  <si>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</si>
  <si>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</si>
  <si>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</si>
  <si>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</si>
  <si>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</si>
  <si>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</si>
  <si>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</si>
  <si>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</si>
  <si>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</si>
  <si>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</si>
  <si>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</si>
  <si>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</si>
  <si>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</si>
  <si>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</si>
  <si>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</si>
  <si>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</si>
  <si>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</si>
  <si>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</si>
  <si>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</si>
  <si>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</si>
  <si>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</si>
  <si>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</si>
  <si>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</si>
  <si>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</si>
  <si>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</si>
  <si>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</si>
  <si>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</si>
  <si>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</si>
  <si>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</si>
  <si>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</si>
  <si>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</si>
  <si>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</si>
  <si>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</si>
  <si>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</si>
  <si>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</si>
  <si>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</si>
  <si>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</si>
  <si>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</si>
  <si>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</si>
  <si>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</si>
  <si>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</si>
  <si>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</si>
  <si>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</si>
  <si>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</si>
  <si>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</si>
  <si>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</si>
  <si>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</si>
  <si>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</si>
  <si>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</si>
  <si>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</si>
  <si>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</si>
  <si>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</si>
  <si>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</si>
  <si>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</si>
  <si>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</si>
  <si>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</si>
  <si>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</si>
  <si>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</si>
  <si>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</si>
  <si>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</si>
  <si>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</si>
  <si>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</si>
  <si>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</si>
  <si>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</si>
  <si>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</si>
  <si>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</si>
  <si>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</si>
  <si>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</si>
  <si>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</si>
  <si>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</si>
  <si>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</si>
  <si>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</si>
  <si>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</si>
  <si>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</si>
  <si>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</si>
  <si>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</si>
  <si>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</si>
  <si>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</si>
  <si>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</si>
  <si>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</si>
  <si>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</si>
  <si>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</si>
  <si>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</si>
  <si>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</si>
  <si>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</si>
  <si>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</si>
  <si>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</si>
  <si>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</si>
  <si>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</si>
  <si>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</si>
  <si>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</si>
  <si>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</si>
  <si>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</si>
  <si>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</si>
  <si>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</si>
  <si>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</si>
  <si>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</si>
  <si>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</si>
  <si>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</si>
  <si>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</si>
  <si>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</si>
  <si>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</si>
  <si>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</si>
  <si>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</si>
  <si>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</si>
  <si>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</si>
  <si>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</si>
  <si>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</si>
  <si>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</si>
  <si>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</si>
  <si>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</si>
  <si>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</si>
  <si>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</si>
  <si>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</si>
  <si>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</si>
  <si>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</si>
  <si>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</si>
  <si>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</si>
  <si>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</si>
  <si>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</si>
  <si>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</si>
  <si>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</si>
  <si>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</si>
  <si>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</si>
  <si>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</si>
  <si>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</si>
  <si>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</si>
  <si>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</si>
  <si>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</si>
  <si>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</si>
  <si>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</si>
  <si>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</si>
  <si>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</si>
  <si>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</si>
  <si>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</si>
  <si>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</si>
  <si>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</si>
  <si>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</si>
  <si>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</si>
  <si>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</si>
  <si>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</si>
  <si>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</si>
  <si>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</si>
  <si>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</si>
  <si>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</si>
  <si>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</si>
  <si>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</si>
  <si>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</si>
  <si>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</si>
  <si>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</si>
  <si>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</si>
  <si>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</si>
  <si>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</si>
  <si>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</si>
  <si>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</si>
  <si>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</si>
  <si>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</si>
  <si>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</si>
  <si>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</si>
  <si>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</si>
  <si>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</si>
  <si>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</si>
  <si>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</si>
  <si>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</si>
  <si>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</si>
  <si>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</si>
  <si>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</si>
  <si>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</si>
  <si>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</si>
  <si>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</si>
  <si>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</si>
  <si>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</si>
  <si>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</si>
  <si>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</si>
  <si>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</si>
  <si>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</si>
  <si>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</si>
  <si>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</si>
  <si>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</si>
  <si>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</si>
  <si>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</si>
  <si>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</si>
  <si>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</si>
  <si>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</si>
  <si>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</si>
  <si>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</si>
  <si>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</si>
  <si>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</si>
  <si>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</si>
  <si>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</si>
  <si>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</si>
  <si>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</si>
  <si>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</si>
  <si>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</si>
  <si>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</si>
  <si>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</si>
  <si>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</si>
  <si>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</si>
  <si>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</si>
  <si>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</si>
  <si>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</si>
  <si>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</si>
  <si>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</si>
  <si>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</si>
  <si>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</si>
  <si>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</si>
  <si>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</si>
  <si>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</si>
  <si>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</si>
  <si>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</si>
  <si>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</si>
  <si>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</si>
  <si>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</si>
  <si>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</si>
  <si>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</si>
  <si>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</si>
  <si>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</si>
  <si>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</si>
  <si>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</si>
  <si>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</si>
  <si>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</si>
  <si>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</si>
  <si>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</si>
  <si>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</si>
  <si>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</si>
  <si>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</si>
  <si>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</si>
  <si>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</si>
  <si>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</si>
  <si>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</si>
  <si>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</si>
  <si>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</si>
  <si>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</si>
  <si>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</si>
  <si>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</si>
  <si>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</si>
  <si>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</si>
  <si>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</si>
  <si>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</si>
  <si>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</si>
  <si>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</si>
  <si>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</si>
  <si>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</si>
  <si>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</si>
  <si>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</si>
  <si>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</si>
  <si>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</si>
  <si>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</si>
  <si>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</si>
  <si>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</si>
  <si>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</si>
  <si>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</si>
  <si>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</si>
  <si>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</si>
  <si>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</si>
  <si>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</si>
  <si>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</si>
  <si>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</si>
  <si>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</si>
  <si>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</si>
  <si>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</si>
  <si>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</si>
  <si>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</si>
  <si>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</si>
  <si>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</si>
  <si>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</si>
  <si>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</si>
  <si>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</si>
  <si>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</si>
  <si>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</si>
  <si>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</si>
  <si>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</si>
  <si>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</si>
  <si>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</si>
  <si>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</si>
  <si>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</si>
  <si>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</si>
  <si>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</si>
  <si>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</si>
  <si>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</si>
  <si>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</si>
  <si>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</si>
  <si>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</si>
  <si>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</si>
  <si>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</si>
  <si>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</si>
  <si>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</si>
  <si>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</si>
  <si>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</si>
  <si>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</si>
  <si>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</si>
  <si>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</si>
  <si>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</si>
  <si>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</si>
  <si>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</si>
  <si>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</si>
  <si>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</si>
  <si>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</si>
  <si>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</si>
  <si>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</si>
  <si>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</si>
  <si>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</si>
  <si>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</si>
  <si>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</si>
  <si>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</si>
  <si>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</si>
  <si>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</si>
  <si>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</si>
  <si>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</si>
  <si>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</si>
  <si>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</si>
  <si>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</si>
  <si>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</si>
  <si>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</si>
  <si>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</si>
  <si>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</si>
  <si>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</si>
  <si>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</si>
  <si>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</si>
  <si>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</si>
  <si>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</si>
  <si>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</si>
  <si>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</si>
  <si>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</si>
  <si>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</si>
  <si>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</si>
  <si>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</si>
  <si>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</si>
  <si>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</si>
  <si>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</si>
  <si>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</si>
  <si>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</si>
  <si>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</si>
  <si>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</si>
  <si>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</si>
  <si>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</si>
  <si>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</si>
  <si>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</si>
  <si>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</si>
  <si>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</si>
  <si>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</si>
  <si>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</si>
  <si>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</si>
  <si>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</si>
  <si>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</si>
  <si>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</si>
  <si>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</si>
  <si>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</si>
  <si>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</si>
  <si>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</si>
  <si>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</si>
  <si>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</si>
  <si>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</si>
  <si>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</si>
  <si>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</si>
  <si>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</si>
  <si>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</si>
  <si>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</si>
  <si>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</si>
  <si>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</si>
  <si>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</si>
  <si>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</si>
  <si>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</si>
  <si>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</si>
  <si>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</si>
  <si>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</si>
  <si>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</si>
  <si>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</si>
  <si>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</si>
  <si>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</si>
  <si>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</si>
  <si>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</si>
  <si>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</si>
  <si>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</si>
  <si>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</si>
  <si>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</si>
  <si>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</si>
  <si>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</si>
  <si>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</si>
  <si>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</si>
  <si>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</si>
  <si>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</si>
  <si>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</si>
  <si>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</si>
  <si>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</si>
  <si>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</si>
  <si>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</si>
  <si>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</si>
  <si>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</si>
  <si>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</si>
  <si>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</si>
  <si>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</si>
  <si>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</si>
  <si>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</si>
  <si>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</si>
  <si>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</si>
  <si>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</si>
  <si>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</si>
  <si>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</si>
  <si>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</si>
  <si>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</si>
  <si>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</si>
  <si>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</si>
  <si>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</si>
  <si>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</si>
  <si>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</si>
  <si>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</si>
  <si>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</si>
  <si>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</si>
  <si>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</si>
  <si>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</si>
  <si>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</si>
  <si>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</si>
  <si>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</si>
  <si>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</si>
  <si>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</si>
  <si>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</si>
  <si>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</si>
  <si>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</si>
  <si>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</si>
  <si>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</si>
  <si>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</si>
  <si>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</si>
  <si>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</si>
  <si>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</si>
  <si>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</si>
  <si>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</si>
  <si>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</si>
  <si>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</si>
  <si>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</si>
  <si>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</si>
  <si>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</si>
  <si>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</si>
  <si>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</si>
  <si>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</si>
  <si>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</si>
  <si>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</si>
  <si>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</si>
  <si>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</si>
  <si>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</si>
  <si>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</si>
  <si>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</si>
  <si>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</si>
  <si>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</si>
  <si>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</si>
  <si>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</si>
  <si>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</si>
  <si>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</si>
  <si>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</si>
  <si>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</si>
  <si>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</si>
  <si>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</si>
  <si>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</si>
  <si>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</si>
  <si>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</si>
  <si>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</si>
  <si>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</si>
  <si>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</si>
  <si>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</si>
  <si>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</si>
  <si>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</si>
  <si>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</si>
  <si>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</si>
  <si>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</si>
  <si>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</si>
  <si>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</si>
  <si>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</si>
  <si>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</si>
  <si>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</si>
  <si>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</si>
  <si>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</si>
  <si>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</si>
  <si>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</si>
  <si>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</si>
  <si>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</si>
  <si>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</si>
  <si>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</si>
  <si>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</si>
  <si>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</si>
  <si>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</si>
  <si>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</si>
  <si>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</si>
  <si>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</si>
  <si>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</si>
  <si>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</si>
  <si>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</si>
  <si>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</si>
  <si>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</si>
  <si>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</si>
  <si>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</si>
  <si>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</si>
  <si>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</si>
  <si>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</si>
  <si>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</si>
  <si>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</si>
  <si>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</si>
  <si>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</si>
  <si>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</si>
  <si>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</si>
  <si>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</si>
  <si>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</si>
  <si>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</si>
  <si>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</si>
  <si>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</si>
  <si>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</si>
  <si>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</si>
  <si>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</si>
  <si>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</si>
  <si>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</si>
  <si>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</si>
  <si>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</si>
  <si>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</si>
  <si>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</si>
  <si>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</si>
  <si>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</si>
  <si>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</si>
  <si>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</si>
  <si>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</si>
  <si>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</si>
  <si>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</si>
  <si>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</si>
  <si>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</si>
  <si>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</si>
  <si>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</si>
  <si>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</si>
  <si>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</si>
  <si>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</si>
  <si>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</si>
  <si>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</si>
  <si>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</si>
  <si>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</si>
  <si>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</si>
  <si>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</si>
  <si>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</si>
  <si>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</si>
  <si>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</si>
  <si>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</si>
  <si>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</si>
  <si>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</si>
  <si>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</si>
  <si>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</si>
  <si>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</si>
  <si>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</si>
  <si>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</si>
  <si>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</si>
  <si>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</si>
  <si>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</si>
  <si>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</si>
  <si>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</si>
  <si>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</si>
  <si>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</si>
  <si>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</si>
  <si>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</si>
  <si>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</si>
  <si>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</si>
  <si>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</si>
  <si>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</si>
  <si>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</si>
  <si>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</si>
  <si>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</si>
  <si>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</si>
  <si>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</si>
  <si>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</si>
  <si>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</si>
  <si>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</si>
  <si>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</si>
  <si>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</si>
  <si>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</si>
  <si>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</si>
  <si>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</si>
  <si>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</si>
  <si>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</si>
  <si>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</si>
  <si>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</si>
  <si>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</si>
  <si>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</si>
  <si>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</si>
  <si>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</si>
  <si>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</si>
  <si>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</si>
  <si>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</si>
  <si>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</si>
  <si>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</si>
  <si>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</si>
  <si>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</si>
  <si>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</si>
  <si>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</si>
  <si>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</si>
  <si>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</si>
  <si>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</si>
  <si>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</si>
  <si>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</si>
  <si>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</si>
  <si>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</si>
  <si>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</si>
  <si>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</si>
  <si>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</si>
  <si>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</si>
  <si>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</si>
  <si>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</si>
  <si>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</si>
  <si>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</si>
  <si>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</si>
  <si>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</si>
  <si>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</si>
  <si>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</si>
  <si>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</si>
  <si>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</si>
  <si>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</si>
  <si>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</si>
  <si>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</si>
  <si>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</si>
  <si>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</si>
  <si>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</si>
  <si>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</si>
  <si>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</si>
  <si>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</si>
  <si>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</si>
  <si>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</si>
  <si>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</si>
  <si>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</si>
  <si>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</si>
  <si>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</si>
  <si>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</si>
  <si>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</si>
  <si>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</si>
  <si>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</si>
  <si>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</si>
  <si>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</si>
  <si>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</si>
  <si>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</si>
  <si>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</si>
  <si>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</si>
  <si>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</si>
  <si>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</si>
  <si>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</si>
  <si>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</si>
  <si>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</si>
  <si>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</si>
  <si>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</si>
  <si>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</si>
  <si>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</si>
  <si>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</si>
  <si>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</si>
  <si>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</si>
  <si>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</si>
  <si>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</si>
  <si>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</si>
  <si>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</si>
  <si>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</si>
  <si>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</si>
  <si>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</si>
  <si>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</si>
  <si>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</si>
  <si>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</si>
  <si>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</si>
  <si>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</si>
  <si>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</si>
  <si>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</si>
  <si>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</si>
  <si>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</si>
  <si>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</si>
  <si>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</si>
  <si>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</si>
  <si>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</si>
  <si>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</si>
  <si>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</si>
  <si>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</si>
  <si>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</si>
  <si>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</si>
  <si>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</si>
  <si>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</si>
  <si>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</si>
  <si>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</si>
  <si>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</si>
  <si>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</si>
  <si>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</si>
  <si>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</si>
  <si>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</si>
  <si>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</si>
  <si>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</si>
  <si>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</si>
  <si>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</si>
  <si>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</si>
  <si>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</si>
  <si>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</si>
  <si>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</si>
  <si>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</si>
  <si>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</si>
  <si>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</si>
  <si>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</si>
  <si>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</si>
  <si>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</si>
  <si>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</si>
  <si>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</si>
  <si>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</si>
  <si>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</si>
  <si>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</si>
  <si>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</si>
  <si>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</si>
  <si>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</si>
  <si>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</si>
  <si>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</si>
  <si>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</si>
  <si>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</si>
  <si>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</si>
  <si>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</si>
  <si>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</si>
  <si>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</si>
  <si>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</si>
  <si>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</si>
  <si>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</si>
  <si>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</si>
  <si>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</si>
  <si>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</si>
  <si>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</si>
  <si>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</si>
  <si>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</si>
  <si>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</si>
  <si>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</si>
  <si>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</si>
  <si>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</si>
  <si>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</si>
  <si>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</si>
  <si>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</si>
  <si>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</si>
  <si>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</si>
  <si>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</si>
  <si>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</si>
  <si>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</si>
  <si>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</si>
  <si>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</si>
  <si>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</si>
  <si>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</si>
  <si>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</si>
  <si>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</si>
  <si>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</si>
  <si>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</si>
  <si>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</si>
  <si>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</si>
  <si>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</si>
  <si>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</si>
  <si>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</si>
  <si>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</si>
  <si>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</si>
  <si>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</si>
  <si>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</si>
  <si>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</si>
  <si>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</si>
  <si>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</si>
  <si>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</si>
  <si>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</si>
  <si>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</si>
  <si>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</si>
  <si>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</si>
  <si>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</si>
  <si>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</si>
  <si>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</si>
  <si>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</si>
  <si>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</si>
  <si>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</si>
  <si>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</si>
  <si>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</si>
  <si>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</si>
  <si>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</si>
  <si>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</si>
  <si>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</si>
  <si>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</si>
  <si>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</si>
  <si>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</si>
  <si>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</si>
  <si>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</si>
  <si>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</si>
  <si>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</si>
  <si>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</si>
  <si>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</si>
  <si>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</si>
  <si>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</si>
  <si>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</si>
  <si>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</si>
  <si>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</si>
  <si>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</si>
  <si>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</si>
  <si>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</si>
  <si>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</si>
  <si>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</si>
  <si>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</si>
  <si>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</si>
  <si>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</si>
  <si>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</si>
  <si>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</si>
  <si>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</si>
  <si>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</si>
  <si>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</si>
  <si>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</si>
  <si>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</si>
  <si>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</si>
  <si>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</si>
  <si>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</si>
  <si>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</si>
  <si>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</si>
  <si>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</si>
  <si>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</si>
  <si>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</si>
  <si>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</si>
  <si>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</si>
  <si>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</si>
  <si>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</si>
  <si>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</si>
  <si>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</si>
  <si>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</si>
  <si>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</si>
  <si>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</si>
  <si>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</si>
  <si>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</si>
  <si>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</si>
  <si>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</si>
  <si>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</si>
  <si>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</si>
  <si>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</si>
  <si>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</si>
  <si>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</si>
  <si>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</si>
  <si>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</si>
  <si>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</si>
  <si>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</si>
  <si>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</si>
  <si>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</si>
  <si>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</si>
  <si>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</si>
  <si>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</si>
  <si>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</si>
  <si>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</si>
  <si>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</si>
  <si>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</si>
  <si>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</si>
  <si>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</si>
  <si>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</si>
  <si>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</si>
  <si>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</si>
  <si>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</si>
  <si>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</si>
  <si>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</si>
  <si>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</si>
  <si>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</si>
  <si>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</si>
  <si>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</si>
  <si>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</si>
  <si>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</si>
  <si>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</si>
  <si>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</si>
  <si>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</si>
  <si>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</si>
  <si>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</si>
  <si>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</si>
  <si>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</si>
  <si>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</si>
  <si>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</si>
  <si>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</si>
  <si>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</si>
  <si>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</si>
  <si>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</si>
  <si>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</si>
  <si>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</si>
  <si>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</si>
  <si>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</si>
  <si>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</si>
  <si>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</si>
  <si>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</si>
  <si>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</si>
  <si>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</si>
  <si>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</si>
  <si>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</si>
  <si>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</si>
  <si>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</si>
  <si>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</si>
  <si>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</si>
  <si>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</si>
  <si>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</si>
  <si>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</si>
  <si>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</si>
  <si>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</si>
  <si>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</si>
  <si>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</si>
  <si>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</si>
  <si>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</si>
  <si>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</si>
  <si>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</si>
  <si>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</si>
  <si>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</si>
  <si>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</si>
  <si>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</si>
  <si>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</si>
  <si>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</si>
  <si>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</si>
  <si>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</si>
  <si>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</si>
  <si>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</si>
  <si>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</si>
  <si>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</si>
  <si>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</si>
  <si>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</si>
  <si>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</si>
  <si>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</si>
  <si>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</si>
  <si>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</si>
  <si>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</si>
  <si>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</si>
  <si>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</si>
  <si>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</si>
  <si>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</si>
  <si>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</si>
  <si>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</si>
  <si>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</si>
  <si>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</si>
  <si>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</si>
  <si>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</si>
  <si>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</si>
  <si>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</si>
  <si>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</si>
  <si>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</si>
  <si>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</si>
  <si>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</si>
  <si>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</si>
  <si>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</si>
  <si>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</si>
  <si>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</si>
  <si>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</si>
  <si>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</si>
  <si>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</si>
  <si>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</si>
  <si>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</si>
  <si>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</si>
  <si>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</si>
  <si>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</si>
  <si>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</si>
  <si>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</si>
  <si>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</si>
  <si>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</si>
  <si>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</si>
  <si>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</si>
  <si>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</si>
  <si>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</si>
  <si>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</si>
  <si>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</si>
  <si>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</si>
  <si>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</si>
  <si>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</si>
  <si>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</si>
  <si>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</si>
  <si>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</si>
  <si>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</si>
  <si>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</si>
  <si>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</si>
  <si>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</si>
  <si>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</si>
  <si>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</si>
  <si>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</si>
  <si>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</si>
  <si>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</si>
  <si>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</si>
  <si>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</si>
  <si>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</si>
  <si>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</si>
  <si>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</si>
  <si>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</si>
  <si>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</si>
  <si>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</si>
  <si>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</si>
  <si>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</si>
  <si>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</si>
  <si>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</si>
  <si>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</si>
  <si>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</si>
  <si>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</si>
  <si>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</si>
  <si>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</si>
  <si>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</si>
  <si>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</si>
  <si>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</si>
  <si>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</si>
  <si>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</si>
  <si>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</si>
  <si>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</si>
  <si>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</si>
  <si>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</si>
  <si>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</si>
  <si>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</si>
  <si>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</si>
  <si>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</si>
  <si>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</si>
  <si>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</si>
  <si>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</si>
  <si>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</si>
  <si>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</si>
  <si>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</si>
  <si>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</si>
  <si>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</si>
  <si>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</si>
  <si>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</si>
  <si>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</si>
  <si>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</si>
  <si>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</si>
  <si>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</si>
  <si>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</si>
  <si>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</si>
  <si>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</si>
  <si>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</si>
  <si>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</si>
  <si>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</si>
  <si>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</si>
  <si>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</si>
  <si>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</si>
  <si>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</si>
  <si>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</si>
  <si>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</si>
  <si>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</si>
  <si>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</si>
  <si>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</si>
  <si>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</si>
  <si>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</si>
  <si>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</si>
  <si>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</si>
  <si>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</si>
  <si>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</si>
  <si>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</si>
  <si>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</si>
  <si>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</si>
  <si>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</si>
  <si>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</si>
  <si>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</si>
  <si>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</si>
  <si>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</si>
  <si>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</si>
  <si>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</si>
  <si>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</si>
  <si>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</si>
  <si>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</si>
  <si>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</si>
  <si>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</si>
  <si>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</si>
  <si>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</si>
  <si>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</si>
  <si>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</si>
  <si>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</si>
  <si>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</si>
  <si>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</si>
  <si>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</si>
  <si>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</si>
  <si>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</si>
  <si>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</si>
  <si>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</si>
  <si>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</si>
  <si>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</si>
  <si>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</si>
  <si>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</si>
  <si>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</si>
  <si>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</si>
  <si>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</si>
  <si>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</si>
  <si>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</si>
  <si>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</si>
  <si>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</si>
  <si>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</si>
  <si>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</si>
  <si>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</si>
  <si>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</si>
  <si>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</si>
  <si>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</si>
  <si>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</si>
  <si>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</si>
  <si>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</si>
  <si>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</si>
  <si>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</si>
  <si>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</si>
  <si>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</si>
  <si>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</si>
  <si>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</si>
  <si>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</si>
  <si>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</si>
  <si>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</si>
  <si>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</si>
  <si>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</si>
  <si>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</si>
  <si>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</si>
  <si>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</si>
  <si>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</si>
  <si>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</si>
  <si>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</si>
  <si>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</si>
  <si>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</si>
  <si>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</si>
  <si>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</si>
  <si>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</si>
  <si>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</si>
  <si>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</si>
  <si>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</si>
  <si>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</si>
  <si>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</si>
  <si>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</si>
  <si>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</si>
  <si>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</si>
  <si>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</si>
  <si>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</si>
  <si>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</si>
  <si>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</si>
  <si>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</si>
  <si>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</si>
  <si>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</si>
  <si>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</si>
  <si>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</si>
  <si>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</si>
  <si>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</si>
  <si>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</si>
  <si>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</si>
  <si>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</si>
  <si>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</si>
  <si>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</si>
  <si>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</si>
  <si>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</si>
  <si>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</si>
  <si>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</si>
  <si>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</si>
  <si>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</si>
  <si>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</si>
  <si>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</si>
  <si>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</si>
  <si>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</si>
  <si>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</si>
  <si>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</si>
  <si>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</si>
  <si>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</si>
  <si>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</si>
  <si>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</si>
  <si>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</si>
  <si>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</si>
  <si>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</si>
  <si>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</si>
  <si>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</si>
  <si>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</si>
  <si>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</si>
  <si>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</si>
  <si>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</si>
  <si>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</si>
  <si>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</si>
  <si>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</si>
  <si>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</si>
  <si>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</si>
  <si>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</si>
  <si>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</si>
  <si>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</si>
  <si>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</si>
  <si>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</si>
  <si>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</si>
  <si>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</si>
  <si>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</si>
  <si>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</si>
  <si>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</si>
  <si>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</si>
  <si>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</si>
  <si>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</si>
  <si>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</si>
  <si>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</si>
  <si>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</si>
  <si>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</si>
  <si>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</si>
  <si>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</si>
  <si>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</si>
  <si>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</si>
  <si>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</si>
  <si>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</si>
  <si>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</si>
  <si>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</si>
  <si>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</si>
  <si>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</si>
  <si>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</si>
  <si>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</si>
  <si>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</si>
  <si>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</si>
  <si>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</si>
  <si>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</si>
  <si>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</si>
  <si>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</si>
  <si>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</si>
  <si>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</si>
  <si>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</si>
  <si>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</si>
  <si>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</si>
  <si>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</si>
  <si>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</si>
  <si>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</si>
  <si>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</si>
  <si>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</si>
  <si>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</si>
  <si>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</si>
  <si>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</si>
  <si>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</si>
  <si>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</si>
  <si>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</si>
  <si>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</si>
  <si>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</si>
  <si>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</si>
  <si>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</si>
  <si>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</si>
  <si>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</si>
  <si>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</si>
  <si>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</si>
  <si>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</si>
  <si>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</si>
  <si>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</si>
  <si>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</si>
  <si>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</si>
  <si>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</si>
  <si>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</si>
  <si>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</si>
  <si>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</si>
  <si>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</si>
  <si>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</si>
  <si>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</si>
  <si>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</si>
  <si>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</si>
  <si>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</si>
  <si>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</si>
  <si>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</si>
  <si>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</si>
  <si>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</si>
  <si>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</si>
  <si>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</si>
  <si>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</si>
  <si>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</si>
  <si>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</si>
  <si>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</si>
  <si>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</si>
  <si>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</si>
  <si>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</si>
  <si>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</si>
  <si>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</si>
  <si>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</si>
  <si>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</si>
  <si>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</si>
  <si>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</si>
  <si>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</si>
  <si>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</si>
  <si>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</si>
  <si>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</si>
  <si>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</si>
  <si>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</si>
  <si>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</si>
  <si>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</si>
  <si>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</si>
  <si>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</si>
  <si>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</si>
  <si>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</si>
  <si>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</si>
  <si>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</si>
  <si>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</si>
  <si>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</si>
  <si>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</si>
  <si>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</si>
  <si>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</si>
  <si>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</si>
  <si>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</si>
  <si>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</si>
  <si>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</si>
  <si>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</si>
  <si>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</si>
  <si>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</si>
  <si>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</si>
  <si>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</si>
  <si>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</si>
  <si>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</si>
  <si>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</si>
  <si>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</si>
  <si>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</si>
  <si>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</si>
  <si>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</si>
  <si>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</si>
  <si>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</si>
  <si>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</si>
  <si>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</si>
  <si>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</si>
  <si>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</si>
  <si>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</si>
  <si>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</si>
  <si>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</si>
  <si>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</si>
  <si>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</si>
  <si>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</si>
  <si>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</si>
  <si>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</si>
  <si>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</si>
  <si>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</si>
  <si>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</si>
  <si>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</si>
  <si>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</si>
  <si>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</si>
  <si>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</si>
  <si>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</si>
  <si>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</si>
  <si>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</si>
  <si>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</si>
  <si>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</si>
  <si>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</si>
  <si>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</si>
  <si>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</si>
  <si>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</si>
  <si>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</si>
  <si>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</si>
  <si>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</si>
  <si>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</si>
  <si>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</si>
  <si>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</si>
  <si>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</si>
  <si>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</si>
  <si>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</si>
  <si>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</si>
  <si>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</si>
  <si>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</si>
  <si>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</si>
  <si>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</si>
  <si>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</si>
  <si>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</si>
  <si>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</si>
  <si>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</si>
  <si>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</si>
  <si>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</si>
  <si>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</si>
  <si>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</si>
  <si>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</si>
  <si>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</si>
  <si>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</si>
  <si>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</si>
  <si>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</si>
  <si>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</si>
  <si>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</si>
  <si>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</si>
  <si>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</si>
  <si>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</si>
  <si>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</si>
  <si>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</si>
  <si>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</si>
  <si>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</si>
  <si>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</si>
  <si>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</si>
  <si>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</si>
  <si>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</si>
  <si>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</si>
  <si>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</si>
  <si>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</si>
  <si>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</si>
  <si>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</si>
  <si>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</si>
  <si>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</si>
  <si>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</si>
  <si>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</si>
  <si>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</si>
  <si>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</si>
  <si>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</si>
  <si>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</si>
  <si>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</si>
  <si>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</si>
  <si>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</si>
  <si>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</si>
  <si>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</si>
  <si>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</si>
  <si>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</si>
  <si>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</si>
  <si>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</si>
  <si>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</si>
  <si>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</si>
  <si>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</si>
  <si>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</si>
  <si>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</si>
  <si>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</si>
  <si>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</si>
  <si>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</si>
  <si>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</si>
  <si>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</si>
  <si>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</si>
  <si>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</si>
  <si>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</si>
  <si>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</si>
  <si>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</si>
  <si>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</si>
  <si>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</si>
  <si>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</si>
  <si>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</si>
  <si>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</si>
  <si>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</si>
  <si>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</si>
  <si>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</si>
  <si>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</si>
  <si>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</si>
  <si>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</si>
  <si>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</si>
  <si>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</si>
  <si>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</si>
  <si>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</si>
  <si>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</si>
  <si>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</si>
  <si>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</si>
  <si>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</si>
  <si>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</si>
  <si>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</si>
  <si>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</si>
  <si>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</si>
  <si>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</si>
  <si>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</si>
  <si>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</si>
  <si>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</si>
  <si>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</si>
  <si>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</si>
  <si>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</si>
  <si>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</si>
  <si>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</si>
  <si>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</si>
  <si>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</si>
  <si>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</si>
  <si>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</si>
  <si>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</si>
  <si>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</si>
  <si>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</si>
  <si>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</si>
  <si>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</si>
  <si>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</si>
  <si>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</si>
  <si>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</si>
  <si>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</si>
  <si>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</si>
  <si>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</si>
  <si>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</si>
  <si>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</si>
  <si>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</si>
  <si>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</si>
  <si>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</si>
  <si>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</si>
  <si>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</si>
  <si>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</si>
  <si>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</si>
  <si>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</si>
  <si>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</si>
  <si>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</si>
  <si>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</si>
  <si>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</si>
  <si>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</si>
  <si>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</si>
  <si>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</si>
  <si>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</si>
  <si>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</si>
  <si>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</si>
  <si>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</si>
  <si>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</si>
  <si>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</si>
  <si>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</si>
  <si>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</si>
  <si>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</si>
  <si>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</si>
  <si>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</si>
  <si>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</si>
  <si>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</si>
  <si>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</si>
  <si>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</si>
  <si>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</si>
  <si>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</si>
  <si>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</si>
  <si>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</si>
  <si>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</si>
  <si>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</si>
  <si>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</si>
  <si>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</si>
  <si>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</si>
  <si>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</si>
  <si>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</si>
  <si>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</si>
  <si>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</si>
  <si>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</si>
  <si>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</si>
  <si>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</si>
  <si>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</si>
  <si>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</si>
  <si>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</si>
  <si>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</si>
  <si>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</si>
  <si>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</si>
  <si>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</si>
  <si>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</si>
  <si>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</si>
  <si>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</si>
  <si>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</si>
  <si>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</si>
  <si>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</si>
  <si>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</si>
  <si>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</si>
  <si>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</si>
  <si>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</si>
  <si>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</si>
  <si>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</si>
  <si>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</si>
  <si>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</si>
  <si>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</si>
  <si>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</si>
  <si>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</si>
  <si>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</si>
  <si>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</si>
  <si>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</si>
  <si>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</si>
  <si>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</si>
  <si>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</si>
  <si>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</si>
  <si>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</si>
  <si>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</si>
  <si>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</si>
  <si>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</si>
  <si>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</si>
  <si>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</si>
  <si>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</si>
  <si>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</si>
  <si>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</si>
  <si>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</si>
  <si>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</si>
  <si>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</si>
  <si>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</si>
  <si>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</si>
  <si>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</si>
  <si>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</si>
  <si>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</si>
  <si>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</si>
  <si>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</si>
  <si>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</si>
  <si>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</si>
  <si>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</si>
  <si>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</si>
  <si>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</si>
  <si>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</si>
  <si>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</si>
  <si>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</si>
  <si>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</si>
  <si>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</si>
  <si>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</si>
  <si>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</si>
  <si>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</si>
  <si>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</si>
  <si>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</si>
  <si>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</si>
  <si>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</si>
  <si>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</si>
  <si>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</si>
  <si>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</si>
  <si>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</si>
  <si>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</si>
  <si>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</si>
  <si>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</si>
  <si>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</si>
  <si>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</si>
  <si>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</si>
  <si>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</si>
  <si>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</si>
  <si>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</si>
  <si>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</si>
  <si>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</si>
  <si>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</si>
  <si>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</si>
  <si>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</si>
  <si>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</si>
  <si>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</si>
  <si>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</si>
  <si>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</si>
  <si>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</si>
  <si>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</si>
  <si>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</si>
  <si>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</si>
  <si>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</si>
  <si>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</si>
  <si>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</si>
  <si>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</si>
  <si>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</si>
  <si>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</si>
  <si>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</si>
  <si>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</si>
  <si>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</si>
  <si>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</si>
  <si>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</si>
  <si>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</si>
  <si>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</si>
  <si>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</si>
  <si>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</si>
  <si>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</si>
  <si>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</si>
  <si>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</si>
  <si>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</si>
  <si>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</si>
  <si>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</si>
  <si>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</si>
  <si>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</si>
  <si>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</si>
  <si>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</si>
  <si>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</si>
  <si>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</si>
  <si>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</si>
  <si>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</si>
  <si>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</si>
  <si>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</si>
  <si>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</si>
  <si>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</si>
  <si>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</si>
  <si>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</si>
  <si>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</si>
  <si>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</si>
  <si>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</si>
  <si>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</si>
  <si>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</si>
  <si>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</si>
  <si>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</si>
  <si>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</si>
  <si>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</si>
  <si>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</si>
  <si>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</si>
  <si>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</si>
  <si>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</si>
  <si>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</si>
  <si>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</si>
  <si>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</si>
  <si>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</si>
  <si>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</si>
  <si>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</si>
  <si>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</si>
  <si>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</si>
  <si>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</si>
  <si>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</si>
  <si>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</si>
  <si>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</si>
  <si>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</si>
  <si>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</si>
  <si>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</si>
  <si>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</si>
  <si>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</si>
  <si>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</si>
  <si>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</si>
  <si>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</si>
  <si>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</si>
  <si>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</si>
  <si>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</si>
  <si>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</si>
  <si>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</si>
  <si>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</si>
  <si>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</si>
  <si>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</si>
  <si>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</si>
  <si>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</si>
  <si>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</si>
  <si>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</si>
  <si>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</si>
  <si>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</si>
  <si>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</si>
  <si>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</si>
  <si>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</si>
  <si>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</si>
  <si>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</si>
  <si>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</si>
  <si>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</si>
  <si>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</si>
  <si>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</si>
  <si>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</si>
  <si>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</si>
  <si>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</si>
  <si>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</si>
  <si>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</si>
  <si>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</si>
  <si>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</si>
  <si>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</si>
  <si>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</si>
  <si>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</si>
  <si>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</si>
  <si>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</si>
  <si>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</si>
  <si>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</si>
  <si>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</si>
  <si>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</si>
  <si>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</si>
  <si>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</si>
  <si>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</si>
  <si>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</si>
  <si>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</si>
  <si>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</si>
  <si>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</si>
  <si>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</si>
  <si>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</si>
  <si>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</si>
  <si>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</si>
  <si>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</si>
  <si>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</si>
  <si>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</si>
  <si>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</si>
  <si>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</si>
  <si>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</si>
  <si>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</si>
  <si>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</si>
  <si>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</si>
  <si>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</si>
  <si>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</si>
  <si>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</si>
  <si>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</si>
  <si>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</si>
  <si>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</si>
  <si>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</si>
  <si>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</si>
  <si>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</si>
  <si>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</si>
  <si>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</si>
  <si>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</si>
  <si>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</si>
  <si>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</si>
  <si>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</si>
  <si>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</si>
  <si>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</si>
  <si>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</si>
  <si>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</si>
  <si>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</si>
  <si>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</si>
  <si>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</si>
  <si>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</si>
  <si>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</si>
  <si>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</si>
  <si>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</si>
  <si>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</si>
  <si>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</si>
  <si>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</si>
  <si>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</si>
  <si>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</si>
  <si>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</si>
  <si>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</si>
  <si>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</si>
  <si>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</si>
  <si>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</si>
  <si>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</si>
  <si>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</si>
  <si>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</si>
  <si>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</si>
  <si>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</si>
  <si>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</si>
  <si>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</si>
  <si>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</si>
  <si>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</si>
  <si>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</si>
  <si>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</si>
  <si>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</si>
  <si>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</si>
  <si>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</si>
  <si>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</si>
  <si>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</si>
  <si>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</si>
  <si>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</si>
  <si>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</si>
  <si>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</si>
  <si>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</si>
  <si>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</si>
  <si>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</si>
  <si>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</si>
  <si>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</si>
  <si>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</si>
  <si>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</si>
  <si>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</si>
  <si>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</si>
  <si>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</si>
  <si>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</si>
  <si>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</si>
  <si>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</si>
  <si>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</si>
  <si>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</si>
  <si>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</si>
  <si>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</si>
  <si>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</si>
  <si>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</si>
  <si>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</si>
  <si>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</si>
  <si>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</si>
  <si>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</si>
  <si>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</si>
  <si>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</si>
  <si>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</si>
  <si>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</si>
  <si>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</si>
  <si>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</si>
  <si>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</si>
  <si>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</si>
  <si>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</si>
  <si>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</si>
  <si>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</si>
  <si>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</si>
  <si>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</si>
  <si>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</si>
  <si>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</si>
  <si>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</si>
  <si>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</si>
  <si>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</si>
  <si>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</si>
  <si>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</si>
  <si>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</si>
  <si>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</si>
  <si>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</si>
  <si>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</si>
  <si>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</si>
  <si>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</si>
  <si>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</si>
  <si>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</si>
  <si>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</si>
  <si>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</si>
  <si>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</si>
  <si>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</si>
  <si>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</si>
  <si>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</si>
  <si>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</si>
  <si>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</si>
  <si>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</si>
  <si>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</si>
  <si>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</si>
  <si>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</si>
  <si>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</si>
  <si>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</si>
  <si>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</si>
  <si>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</si>
  <si>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</si>
  <si>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</si>
  <si>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</si>
  <si>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</si>
  <si>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</si>
  <si>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</si>
  <si>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</si>
  <si>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</si>
  <si>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</si>
  <si>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</si>
  <si>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</si>
  <si>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</si>
  <si>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</si>
  <si>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</si>
  <si>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</si>
  <si>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</si>
  <si>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</si>
  <si>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</si>
  <si>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</si>
  <si>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</si>
  <si>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</si>
  <si>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</si>
  <si>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</si>
  <si>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</si>
  <si>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</si>
  <si>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</si>
  <si>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</si>
  <si>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</si>
  <si>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</si>
  <si>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</si>
  <si>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</si>
  <si>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</si>
  <si>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</si>
  <si>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</si>
  <si>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</si>
  <si>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</si>
  <si>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</si>
  <si>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</si>
  <si>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</si>
  <si>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</si>
  <si>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</si>
  <si>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</si>
  <si>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</si>
  <si>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</si>
  <si>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</si>
  <si>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</si>
  <si>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</si>
  <si>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</si>
  <si>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</si>
  <si>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</si>
  <si>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</si>
  <si>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</si>
  <si>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</si>
  <si>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</si>
  <si>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</si>
  <si>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</si>
  <si>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</si>
  <si>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</si>
  <si>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</si>
  <si>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</si>
  <si>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</si>
  <si>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</si>
  <si>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</si>
  <si>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</si>
  <si>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</si>
  <si>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</si>
  <si>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</si>
  <si>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</si>
  <si>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</si>
  <si>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</si>
  <si>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</si>
  <si>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</si>
  <si>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</si>
  <si>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</si>
  <si>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</si>
  <si>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</si>
  <si>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</si>
  <si>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</si>
  <si>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</si>
  <si>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</si>
  <si>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</si>
  <si>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</si>
  <si>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</si>
  <si>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</si>
  <si>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</si>
  <si>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</si>
  <si>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</si>
  <si>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</si>
  <si>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</si>
  <si>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</si>
  <si>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</si>
  <si>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</si>
  <si>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</si>
  <si>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</si>
  <si>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</si>
  <si>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</si>
  <si>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</si>
  <si>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</si>
  <si>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</si>
  <si>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</si>
  <si>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</si>
  <si>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</si>
  <si>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</si>
  <si>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</si>
  <si>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</si>
  <si>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</si>
  <si>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</si>
  <si>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</si>
  <si>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</si>
  <si>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</si>
  <si>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</si>
  <si>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</si>
  <si>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</si>
  <si>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</si>
  <si>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</si>
  <si>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</si>
  <si>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</si>
  <si>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</si>
  <si>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</si>
  <si>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</si>
  <si>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</si>
  <si>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</si>
  <si>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</si>
  <si>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</si>
  <si>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</si>
  <si>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</si>
  <si>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</si>
  <si>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</si>
  <si>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</si>
  <si>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</si>
  <si>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</si>
  <si>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</si>
  <si>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</si>
  <si>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</si>
  <si>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</si>
  <si>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</si>
  <si>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</si>
  <si>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</si>
  <si>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</si>
  <si>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</si>
  <si>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</si>
  <si>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</si>
  <si>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</si>
  <si>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</si>
  <si>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</si>
  <si>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</si>
  <si>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</si>
  <si>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</si>
  <si>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</si>
  <si>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</si>
  <si>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</si>
  <si>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</si>
  <si>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</si>
  <si>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</si>
  <si>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</si>
  <si>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</si>
  <si>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</si>
  <si>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</si>
  <si>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</si>
  <si>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</si>
  <si>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</si>
  <si>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</si>
  <si>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</si>
  <si>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</si>
  <si>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</si>
  <si>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</si>
  <si>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</si>
  <si>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</si>
  <si>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</si>
  <si>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</si>
  <si>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</si>
  <si>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</si>
  <si>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</si>
  <si>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</si>
  <si>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</si>
  <si>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</si>
  <si>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</si>
  <si>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</si>
  <si>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</si>
  <si>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</si>
  <si>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</si>
  <si>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</si>
  <si>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</si>
  <si>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</si>
  <si>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</si>
  <si>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</si>
  <si>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</si>
  <si>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</si>
  <si>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</si>
  <si>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</si>
  <si>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</si>
  <si>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</si>
  <si>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</si>
  <si>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</si>
  <si>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</si>
  <si>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</si>
  <si>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</si>
  <si>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</si>
  <si>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</si>
  <si>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</si>
  <si>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</si>
  <si>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</si>
  <si>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</si>
  <si>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</si>
  <si>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</si>
  <si>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</si>
  <si>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</si>
  <si>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</si>
  <si>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</si>
  <si>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</si>
  <si>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</si>
  <si>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</si>
  <si>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</si>
  <si>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</si>
  <si>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</si>
  <si>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</si>
  <si>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</si>
  <si>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</si>
  <si>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</si>
  <si>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</si>
  <si>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</si>
  <si>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</si>
  <si>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</si>
  <si>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</si>
  <si>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</si>
  <si>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</si>
  <si>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</si>
  <si>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</si>
  <si>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</si>
  <si>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</si>
  <si>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</si>
  <si>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</si>
  <si>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</si>
  <si>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</si>
  <si>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</si>
  <si>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</si>
  <si>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</si>
  <si>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</si>
  <si>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</si>
  <si>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</si>
  <si>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</si>
  <si>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</si>
  <si>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</si>
  <si>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</si>
  <si>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</si>
  <si>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</si>
  <si>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</si>
  <si>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</si>
  <si>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</si>
  <si>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</si>
  <si>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</si>
  <si>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</si>
  <si>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</si>
  <si>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</si>
  <si>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</si>
  <si>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</si>
  <si>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</si>
  <si>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</si>
  <si>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</si>
  <si>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</si>
  <si>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</si>
  <si>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</si>
  <si>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</si>
  <si>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</si>
  <si>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</si>
  <si>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</si>
  <si>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</si>
  <si>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</si>
  <si>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</si>
  <si>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</si>
  <si>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</si>
  <si>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</si>
  <si>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</si>
  <si>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</si>
  <si>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</si>
  <si>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</si>
  <si>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</si>
  <si>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</si>
  <si>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</si>
  <si>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</si>
  <si>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</si>
  <si>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</si>
  <si>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</si>
  <si>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</si>
  <si>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</si>
  <si>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</si>
  <si>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</si>
  <si>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</si>
  <si>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</si>
  <si>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</si>
  <si>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</si>
  <si>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</si>
  <si>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</si>
  <si>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</si>
  <si>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</si>
  <si>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</si>
  <si>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</si>
  <si>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</si>
  <si>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</si>
  <si>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</si>
  <si>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</si>
  <si>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</si>
  <si>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</si>
  <si>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</si>
  <si>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</si>
  <si>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</si>
  <si>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</si>
  <si>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</si>
  <si>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</si>
  <si>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</si>
  <si>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</si>
  <si>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</si>
  <si>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</si>
  <si>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</si>
  <si>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</si>
  <si>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</si>
  <si>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</si>
  <si>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</si>
  <si>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</si>
  <si>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</si>
  <si>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</si>
  <si>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</si>
  <si>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</si>
  <si>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</si>
  <si>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</si>
  <si>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</si>
  <si>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</si>
  <si>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</si>
  <si>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</si>
  <si>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</si>
  <si>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</si>
  <si>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</si>
  <si>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</si>
  <si>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</si>
  <si>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</si>
  <si>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</si>
  <si>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</si>
  <si>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</si>
  <si>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</si>
  <si>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</si>
  <si>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</si>
  <si>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</si>
  <si>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</si>
  <si>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</si>
  <si>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</si>
  <si>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</si>
  <si>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</si>
  <si>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</si>
  <si>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</si>
  <si>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</si>
  <si>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</si>
  <si>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</si>
  <si>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</si>
  <si>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</si>
  <si>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</si>
  <si>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</si>
  <si>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</si>
  <si>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</si>
  <si>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</si>
  <si>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</si>
  <si>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</si>
  <si>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</si>
  <si>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</si>
  <si>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</si>
  <si>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</si>
  <si>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</si>
  <si>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</si>
  <si>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</si>
  <si>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</si>
  <si>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</si>
  <si>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</si>
  <si>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</si>
  <si>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</si>
  <si>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</si>
  <si>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</si>
  <si>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</si>
  <si>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</si>
  <si>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</si>
  <si>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</si>
  <si>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</si>
  <si>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</si>
  <si>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</si>
  <si>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</si>
  <si>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</si>
  <si>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</si>
  <si>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</si>
  <si>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</si>
  <si>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</si>
  <si>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</si>
  <si>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</si>
  <si>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</si>
  <si>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</si>
  <si>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</si>
  <si>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</si>
  <si>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</si>
  <si>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</si>
  <si>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</si>
  <si>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</si>
  <si>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</si>
  <si>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</si>
  <si>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</si>
  <si>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</si>
  <si>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</si>
  <si>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</si>
  <si>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</si>
  <si>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</si>
  <si>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</si>
  <si>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</si>
  <si>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</si>
  <si>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</si>
  <si>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</si>
  <si>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</si>
  <si>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</si>
  <si>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</si>
  <si>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</si>
  <si>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</si>
  <si>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</si>
  <si>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</si>
  <si>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</si>
  <si>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</si>
  <si>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</si>
  <si>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</si>
  <si>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</si>
  <si>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</si>
  <si>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</si>
  <si>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</si>
  <si>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</si>
  <si>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</si>
  <si>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</si>
  <si>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</si>
  <si>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</si>
  <si>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</si>
  <si>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</si>
  <si>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</si>
  <si>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</si>
  <si>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</si>
  <si>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</si>
  <si>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</si>
  <si>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</si>
  <si>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</si>
  <si>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</si>
  <si>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</si>
  <si>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</si>
  <si>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</si>
  <si>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</si>
  <si>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</si>
  <si>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</si>
  <si>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</si>
  <si>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</si>
  <si>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</si>
  <si>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</si>
  <si>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</si>
  <si>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</si>
  <si>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</si>
  <si>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</si>
  <si>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</si>
  <si>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</si>
  <si>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</si>
  <si>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</si>
  <si>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</si>
  <si>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</si>
  <si>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</si>
  <si>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</si>
  <si>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</si>
  <si>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</si>
  <si>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</si>
  <si>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</si>
  <si>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</si>
  <si>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</si>
  <si>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</si>
  <si>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</si>
  <si>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</si>
  <si>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</si>
  <si>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</si>
  <si>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</si>
  <si>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</si>
  <si>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</si>
  <si>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</si>
  <si>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</si>
  <si>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</si>
  <si>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</si>
  <si>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</si>
  <si>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</si>
  <si>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</si>
  <si>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</si>
  <si>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</si>
  <si>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</si>
  <si>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</si>
  <si>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</si>
  <si>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</si>
  <si>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</si>
  <si>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</si>
  <si>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</si>
  <si>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</si>
  <si>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</si>
  <si>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</si>
  <si>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</si>
  <si>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</si>
  <si>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</si>
  <si>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</si>
  <si>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</si>
  <si>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</si>
  <si>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</si>
  <si>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</si>
  <si>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</si>
  <si>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</si>
  <si>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</si>
  <si>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</si>
  <si>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</si>
  <si>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</si>
  <si>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</si>
  <si>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</si>
  <si>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</si>
  <si>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</si>
  <si>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</si>
  <si>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</si>
  <si>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</si>
  <si>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</si>
  <si>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</si>
  <si>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</si>
  <si>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</si>
  <si>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</si>
  <si>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</si>
  <si>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</si>
  <si>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</si>
  <si>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</si>
  <si>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</si>
  <si>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</si>
  <si>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</si>
  <si>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</si>
  <si>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</si>
  <si>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</si>
  <si>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</si>
  <si>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</si>
  <si>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</si>
  <si>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</si>
  <si>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</si>
  <si>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</si>
  <si>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</si>
  <si>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</si>
  <si>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</si>
  <si>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</si>
  <si>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</si>
  <si>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</si>
  <si>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</si>
  <si>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</si>
  <si>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</si>
  <si>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</si>
  <si>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</si>
  <si>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</si>
  <si>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</si>
  <si>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</si>
  <si>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</si>
  <si>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</si>
  <si>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</si>
  <si>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</si>
  <si>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</si>
  <si>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</si>
  <si>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</si>
  <si>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</si>
  <si>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</si>
  <si>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</si>
  <si>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</si>
  <si>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</si>
  <si>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</si>
  <si>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</si>
  <si>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</si>
  <si>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</si>
  <si>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</si>
  <si>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</si>
  <si>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</si>
  <si>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</si>
  <si>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</si>
  <si>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</si>
  <si>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</si>
  <si>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</si>
  <si>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</si>
  <si>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</si>
  <si>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</si>
  <si>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</si>
  <si>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</si>
  <si>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</si>
  <si>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</si>
  <si>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</si>
  <si>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</si>
  <si>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</si>
  <si>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</si>
  <si>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</si>
  <si>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</si>
  <si>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</si>
  <si>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</si>
  <si>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</si>
  <si>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</si>
  <si>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</si>
  <si>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</si>
  <si>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</si>
  <si>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</si>
  <si>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</si>
  <si>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</si>
  <si>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</si>
  <si>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</si>
  <si>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</si>
  <si>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</si>
  <si>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</si>
  <si>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</si>
  <si>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</si>
  <si>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</si>
  <si>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</si>
  <si>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</si>
  <si>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</si>
  <si>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</si>
  <si>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</si>
  <si>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</si>
  <si>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</si>
  <si>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</si>
  <si>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</si>
  <si>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</si>
  <si>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</si>
  <si>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</si>
  <si>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</si>
  <si>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</si>
  <si>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</si>
  <si>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</si>
  <si>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</si>
  <si>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</si>
  <si>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</si>
  <si>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</si>
  <si>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</si>
  <si>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</si>
  <si>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</si>
  <si>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</si>
  <si>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</si>
  <si>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</si>
  <si>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</si>
  <si>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</si>
  <si>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</si>
  <si>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</si>
  <si>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</si>
  <si>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</si>
  <si>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</si>
  <si>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</si>
  <si>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</si>
  <si>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</si>
  <si>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</si>
  <si>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</si>
  <si>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</si>
  <si>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</si>
  <si>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</si>
  <si>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</si>
  <si>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</si>
  <si>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</si>
  <si>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</si>
  <si>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</si>
  <si>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</si>
  <si>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</si>
  <si>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</si>
  <si>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</si>
  <si>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</si>
  <si>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</si>
  <si>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</si>
  <si>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</si>
  <si>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</si>
  <si>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</si>
  <si>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</si>
  <si>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</si>
  <si>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</si>
  <si>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</si>
  <si>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</si>
  <si>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</si>
  <si>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</si>
  <si>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</si>
  <si>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</si>
  <si>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</si>
  <si>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</si>
  <si>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</si>
  <si>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</si>
  <si>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</si>
  <si>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</si>
  <si>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</si>
  <si>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</si>
  <si>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</si>
  <si>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</si>
  <si>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</si>
  <si>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</si>
  <si>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</si>
  <si>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</si>
  <si>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</si>
  <si>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</si>
  <si>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</si>
  <si>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</si>
  <si>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</si>
  <si>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</si>
  <si>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</si>
  <si>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</si>
  <si>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</si>
  <si>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</si>
  <si>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</si>
  <si>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</si>
  <si>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</si>
  <si>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</si>
  <si>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</si>
  <si>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</si>
  <si>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</si>
  <si>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</si>
  <si>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</si>
  <si>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</si>
  <si>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</si>
  <si>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</si>
  <si>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</si>
  <si>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</si>
  <si>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</si>
  <si>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</si>
  <si>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</si>
  <si>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</si>
  <si>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</si>
  <si>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</si>
  <si>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</si>
  <si>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</si>
  <si>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</si>
  <si>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</si>
  <si>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</si>
  <si>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</si>
  <si>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</si>
  <si>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</si>
  <si>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</si>
  <si>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</si>
  <si>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</si>
  <si>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</si>
  <si>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</si>
  <si>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</si>
  <si>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</si>
  <si>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</si>
  <si>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</si>
  <si>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</si>
  <si>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</si>
  <si>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</si>
  <si>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</si>
  <si>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</si>
  <si>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</si>
  <si>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</si>
  <si>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</si>
  <si>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</si>
  <si>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</si>
  <si>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</si>
  <si>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</si>
  <si>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</si>
  <si>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</si>
  <si>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</si>
  <si>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</si>
  <si>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</si>
  <si>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</si>
  <si>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</si>
  <si>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</si>
  <si>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</si>
  <si>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</si>
  <si>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</si>
  <si>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</si>
  <si>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</si>
  <si>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</si>
  <si>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</si>
  <si>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</si>
  <si>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</si>
  <si>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</si>
  <si>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</si>
  <si>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</si>
  <si>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</si>
  <si>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</si>
  <si>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</si>
  <si>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</si>
  <si>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</si>
  <si>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</si>
  <si>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</si>
  <si>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</si>
  <si>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</si>
  <si>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</si>
  <si>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</si>
  <si>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</si>
  <si>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</si>
  <si>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</si>
  <si>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</si>
  <si>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</si>
  <si>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</si>
  <si>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</si>
  <si>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</si>
  <si>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</si>
  <si>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</si>
  <si>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</si>
  <si>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</si>
  <si>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</si>
  <si>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</si>
  <si>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</si>
  <si>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</si>
  <si>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</si>
  <si>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</si>
  <si>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</si>
  <si>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</si>
  <si>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</si>
  <si>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</si>
  <si>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</si>
  <si>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</si>
  <si>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</si>
  <si>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</si>
  <si>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</si>
  <si>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</si>
  <si>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</si>
  <si>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</si>
  <si>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</si>
  <si>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</si>
  <si>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</si>
  <si>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</si>
  <si>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</si>
  <si>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</si>
  <si>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</si>
  <si>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</si>
  <si>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</si>
  <si>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</si>
  <si>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</si>
  <si>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</si>
  <si>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</si>
  <si>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</si>
  <si>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</si>
  <si>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</si>
  <si>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</si>
  <si>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</si>
  <si>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</si>
  <si>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</si>
  <si>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</si>
  <si>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</si>
  <si>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</si>
  <si>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</si>
  <si>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</si>
  <si>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</si>
  <si>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</si>
  <si>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</si>
  <si>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</si>
  <si>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</si>
  <si>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</si>
  <si>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</si>
  <si>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</si>
  <si>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</si>
  <si>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</si>
  <si>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</si>
  <si>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</si>
  <si>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</si>
  <si>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</si>
  <si>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</si>
  <si>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</si>
  <si>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</si>
  <si>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</si>
  <si>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</si>
  <si>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</si>
  <si>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</si>
  <si>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</si>
  <si>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</si>
  <si>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</si>
  <si>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</si>
  <si>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</si>
  <si>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</si>
  <si>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</si>
  <si>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</si>
  <si>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</si>
  <si>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</si>
  <si>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</si>
  <si>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</si>
  <si>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</si>
  <si>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</si>
  <si>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</si>
  <si>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</si>
  <si>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</si>
  <si>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</si>
  <si>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</si>
  <si>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</si>
  <si>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</si>
  <si>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</si>
  <si>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</si>
  <si>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</si>
  <si>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</si>
  <si>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</si>
  <si>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</si>
  <si>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</si>
  <si>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</si>
  <si>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</si>
  <si>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</si>
  <si>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</si>
  <si>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</si>
  <si>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</si>
  <si>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</si>
  <si>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</si>
  <si>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</si>
  <si>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</si>
  <si>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</si>
  <si>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</si>
  <si>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</si>
  <si>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</si>
  <si>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</si>
  <si>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</si>
  <si>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</si>
  <si>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</si>
  <si>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</si>
  <si>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</si>
  <si>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</si>
  <si>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</si>
  <si>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</si>
  <si>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</si>
  <si>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</si>
  <si>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</si>
  <si>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</si>
  <si>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</si>
  <si>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</si>
  <si>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</si>
  <si>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</si>
  <si>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</si>
  <si>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</si>
  <si>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</si>
  <si>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</si>
  <si>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</si>
  <si>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</si>
  <si>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</si>
  <si>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</si>
  <si>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</si>
  <si>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</si>
  <si>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</si>
  <si>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</si>
  <si>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</si>
  <si>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</si>
  <si>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</si>
  <si>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</si>
  <si>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</si>
  <si>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</si>
  <si>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</si>
  <si>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</si>
  <si>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</si>
  <si>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</si>
  <si>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</si>
  <si>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</si>
  <si>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</si>
  <si>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</si>
  <si>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</si>
  <si>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</si>
  <si>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</si>
  <si>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</si>
  <si>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</si>
  <si>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</si>
  <si>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</si>
  <si>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</si>
  <si>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</si>
  <si>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</si>
  <si>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</si>
  <si>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</si>
  <si>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</si>
  <si>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</si>
  <si>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</si>
  <si>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</si>
  <si>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</si>
  <si>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</si>
  <si>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</si>
  <si>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</si>
  <si>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</si>
  <si>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</si>
  <si>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</si>
  <si>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</si>
  <si>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</si>
  <si>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</si>
  <si>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</si>
  <si>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</si>
  <si>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</si>
  <si>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</si>
  <si>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</si>
  <si>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</si>
  <si>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</si>
  <si>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</si>
  <si>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</si>
  <si>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</si>
  <si>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</si>
  <si>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</si>
  <si>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</si>
  <si>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</si>
  <si>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</si>
  <si>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</si>
  <si>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</si>
  <si>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</si>
  <si>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</si>
  <si>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</si>
  <si>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</si>
  <si>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</si>
  <si>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</si>
  <si>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</si>
  <si>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</si>
  <si>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</si>
  <si>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</si>
  <si>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</si>
  <si>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</si>
  <si>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</si>
  <si>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</si>
  <si>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</si>
  <si>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</si>
  <si>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</si>
  <si>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</si>
  <si>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</si>
  <si>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</si>
  <si>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</si>
  <si>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</si>
  <si>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</si>
  <si>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</si>
  <si>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</si>
  <si>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</si>
  <si>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</si>
  <si>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</si>
  <si>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</si>
  <si>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</si>
  <si>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</si>
  <si>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</si>
  <si>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</si>
  <si>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</si>
  <si>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</si>
  <si>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</si>
  <si>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</si>
  <si>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</si>
  <si>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</si>
  <si>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</si>
  <si>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</si>
  <si>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</si>
  <si>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</si>
  <si>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</si>
  <si>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</si>
  <si>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</si>
  <si>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</si>
  <si>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</si>
  <si>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</si>
  <si>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</si>
  <si>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</si>
  <si>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</si>
  <si>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</si>
  <si>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</si>
  <si>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</si>
  <si>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</si>
  <si>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</si>
  <si>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</si>
  <si>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</si>
  <si>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</si>
  <si>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</si>
  <si>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</si>
  <si>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</si>
  <si>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</si>
  <si>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</si>
  <si>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</si>
  <si>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</si>
  <si>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</si>
  <si>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</si>
  <si>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</si>
  <si>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</si>
  <si>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</si>
  <si>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</si>
  <si>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</si>
  <si>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</si>
  <si>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</si>
  <si>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</si>
  <si>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</si>
  <si>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</si>
  <si>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</si>
  <si>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</si>
  <si>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</si>
  <si>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</si>
  <si>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</si>
  <si>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</si>
  <si>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</si>
  <si>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</si>
  <si>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</si>
  <si>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</si>
  <si>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</si>
  <si>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</si>
  <si>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</si>
  <si>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</si>
  <si>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</si>
  <si>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</si>
  <si>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</si>
  <si>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</si>
  <si>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</si>
  <si>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</si>
  <si>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</si>
  <si>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</si>
  <si>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</si>
  <si>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</si>
  <si>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</si>
  <si>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</si>
  <si>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</si>
  <si>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</si>
  <si>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</si>
  <si>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</si>
  <si>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</si>
  <si>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</si>
  <si>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</si>
  <si>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</si>
  <si>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</si>
  <si>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</si>
  <si>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</si>
  <si>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</si>
  <si>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</si>
  <si>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</si>
  <si>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</si>
  <si>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</si>
  <si>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</si>
  <si>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</si>
  <si>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</si>
  <si>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</si>
  <si>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</si>
  <si>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</si>
  <si>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</si>
  <si>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</si>
  <si>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</si>
  <si>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</si>
  <si>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</si>
  <si>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</si>
  <si>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</si>
  <si>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</si>
  <si>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</si>
  <si>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</si>
  <si>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</si>
  <si>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</si>
  <si>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</si>
  <si>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</si>
  <si>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</si>
  <si>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</si>
  <si>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</si>
  <si>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</si>
  <si>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</si>
  <si>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</si>
  <si>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</si>
  <si>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</si>
  <si>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</si>
  <si>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</si>
  <si>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</si>
  <si>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</si>
  <si>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</si>
  <si>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</si>
  <si>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</si>
  <si>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</si>
  <si>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</si>
  <si>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</si>
  <si>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</si>
  <si>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</si>
  <si>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</si>
  <si>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</si>
  <si>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</si>
  <si>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</si>
  <si>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</si>
  <si>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</si>
  <si>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</si>
  <si>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</si>
  <si>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</si>
  <si>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</si>
  <si>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</si>
  <si>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</si>
  <si>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</si>
  <si>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</si>
  <si>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</si>
  <si>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</si>
  <si>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</si>
  <si>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</si>
  <si>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</si>
  <si>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</si>
  <si>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</si>
  <si>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</si>
  <si>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</si>
  <si>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</si>
  <si>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</si>
  <si>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</si>
  <si>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</si>
  <si>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</si>
  <si>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</si>
  <si>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</si>
  <si>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</si>
  <si>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</si>
  <si>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</si>
  <si>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</si>
  <si>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</si>
  <si>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</si>
  <si>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</si>
  <si>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</si>
  <si>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</si>
  <si>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</si>
  <si>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</si>
  <si>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</si>
  <si>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</si>
  <si>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</si>
  <si>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</si>
  <si>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</si>
  <si>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</si>
  <si>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</si>
  <si>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</si>
  <si>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</si>
  <si>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</si>
  <si>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</si>
  <si>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</si>
  <si>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</si>
  <si>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</si>
  <si>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</si>
  <si>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</si>
  <si>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</si>
  <si>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</si>
  <si>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</si>
  <si>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</si>
  <si>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</si>
  <si>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</si>
  <si>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</si>
  <si>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</si>
  <si>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</si>
  <si>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</si>
  <si>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</si>
  <si>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</si>
  <si>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</si>
  <si>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</si>
  <si>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</si>
  <si>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</si>
  <si>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</si>
  <si>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</si>
  <si>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</si>
  <si>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</si>
  <si>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</si>
  <si>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</si>
  <si>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</si>
  <si>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</si>
  <si>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</si>
  <si>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</si>
  <si>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</si>
  <si>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</si>
  <si>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</si>
  <si>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</si>
  <si>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</si>
  <si>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</si>
  <si>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</si>
  <si>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</si>
  <si>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</si>
  <si>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</si>
  <si>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</si>
  <si>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</si>
  <si>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</si>
  <si>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</si>
  <si>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</si>
  <si>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</si>
  <si>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</si>
  <si>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</si>
  <si>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</si>
  <si>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</si>
  <si>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</si>
  <si>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</si>
  <si>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</si>
  <si>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</si>
  <si>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</si>
  <si>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</si>
  <si>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</si>
  <si>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</si>
  <si>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</si>
  <si>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</si>
  <si>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</si>
  <si>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</si>
  <si>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</si>
  <si>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</si>
  <si>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</si>
  <si>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</si>
  <si>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</si>
  <si>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</si>
  <si>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</si>
  <si>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</si>
  <si>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</si>
  <si>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</si>
  <si>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</si>
  <si>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</si>
  <si>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</si>
  <si>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</si>
  <si>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</si>
  <si>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</si>
  <si>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</si>
  <si>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</si>
  <si>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</si>
  <si>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</si>
  <si>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</si>
  <si>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</si>
  <si>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</si>
  <si>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</si>
  <si>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</si>
  <si>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</si>
  <si>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</si>
  <si>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</si>
  <si>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</si>
  <si>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</si>
  <si>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</si>
  <si>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</si>
  <si>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</si>
  <si>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</si>
  <si>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</si>
  <si>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</si>
  <si>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</si>
  <si>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</si>
  <si>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</si>
  <si>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</si>
  <si>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</si>
  <si>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</si>
  <si>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</si>
  <si>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</si>
  <si>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</si>
  <si>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</si>
  <si>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</si>
  <si>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</si>
  <si>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</si>
  <si>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</si>
  <si>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</si>
  <si>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</si>
  <si>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</si>
  <si>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</si>
  <si>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</si>
  <si>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</si>
  <si>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</si>
  <si>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</si>
  <si>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</si>
  <si>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</si>
  <si>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</si>
  <si>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</si>
  <si>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</si>
  <si>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</si>
  <si>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</si>
  <si>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</si>
  <si>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</si>
  <si>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</si>
  <si>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</si>
  <si>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</si>
  <si>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</si>
  <si>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</si>
  <si>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</si>
  <si>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</si>
  <si>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</si>
  <si>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</si>
  <si>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</si>
  <si>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</si>
  <si>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</si>
  <si>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</si>
  <si>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</si>
  <si>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</si>
  <si>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</si>
  <si>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</si>
  <si>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</si>
  <si>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</si>
  <si>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</si>
  <si>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</si>
  <si>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</si>
  <si>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</si>
  <si>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</si>
  <si>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</si>
  <si>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</si>
  <si>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</si>
  <si>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</si>
  <si>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</si>
  <si>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</si>
  <si>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</si>
  <si>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</si>
  <si>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</si>
  <si>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</si>
  <si>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</si>
  <si>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</si>
  <si>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</si>
  <si>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</si>
  <si>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</si>
  <si>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</si>
  <si>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</si>
  <si>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</si>
  <si>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</si>
  <si>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</si>
  <si>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</si>
  <si>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</si>
  <si>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</si>
  <si>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</si>
  <si>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</si>
  <si>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</si>
  <si>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</si>
  <si>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</si>
  <si>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</si>
  <si>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</si>
  <si>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</si>
  <si>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</si>
  <si>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</si>
  <si>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</si>
  <si>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</si>
  <si>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</si>
  <si>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</si>
  <si>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</si>
  <si>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</si>
  <si>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</si>
  <si>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</si>
  <si>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</si>
  <si>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</si>
  <si>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</si>
  <si>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</si>
  <si>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</si>
  <si>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</si>
  <si>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</si>
  <si>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</si>
  <si>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</si>
  <si>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</si>
  <si>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</si>
  <si>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</si>
  <si>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</si>
  <si>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</si>
  <si>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</si>
  <si>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</si>
  <si>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</si>
  <si>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</si>
  <si>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</si>
  <si>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</si>
  <si>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</si>
  <si>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</si>
  <si>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</si>
  <si>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</si>
  <si>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</si>
  <si>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</si>
  <si>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</si>
  <si>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</si>
  <si>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</si>
  <si>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</si>
  <si>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</si>
  <si>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</si>
  <si>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</si>
  <si>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</si>
  <si>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</si>
  <si>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</si>
  <si>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</si>
  <si>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</si>
  <si>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</si>
  <si>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</si>
  <si>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</si>
  <si>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</si>
  <si>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</si>
  <si>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</si>
  <si>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</si>
  <si>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</si>
  <si>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</si>
  <si>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</si>
  <si>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</si>
  <si>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</si>
  <si>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</si>
  <si>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</si>
  <si>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</si>
  <si>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</si>
  <si>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</si>
  <si>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</si>
  <si>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</si>
  <si>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</si>
  <si>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</si>
  <si>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</si>
  <si>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</si>
  <si>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</si>
  <si>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</si>
  <si>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</si>
  <si>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</si>
  <si>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</si>
  <si>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</si>
  <si>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</si>
  <si>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</si>
  <si>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</si>
  <si>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</si>
  <si>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</si>
  <si>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</si>
  <si>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</si>
  <si>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</si>
  <si>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</si>
  <si>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</si>
  <si>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</si>
  <si>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</si>
  <si>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</si>
  <si>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</si>
  <si>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</si>
  <si>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</si>
  <si>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</si>
  <si>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</si>
  <si>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</si>
  <si>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</si>
  <si>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</si>
  <si>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</si>
  <si>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</si>
  <si>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</si>
  <si>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</si>
  <si>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</si>
  <si>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</si>
  <si>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</si>
  <si>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</si>
  <si>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</si>
  <si>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</si>
  <si>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</si>
  <si>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</si>
  <si>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</si>
  <si>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</si>
  <si>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</si>
  <si>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</si>
  <si>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</si>
  <si>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</si>
  <si>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</si>
  <si>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</si>
  <si>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</si>
  <si>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</si>
  <si>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</si>
  <si>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</si>
  <si>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</si>
  <si>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</si>
  <si>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</si>
  <si>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</si>
  <si>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</si>
  <si>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</si>
  <si>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</si>
  <si>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</si>
  <si>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</si>
  <si>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</si>
  <si>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</si>
  <si>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</si>
  <si>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</si>
  <si>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</si>
  <si>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</si>
  <si>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</si>
  <si>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</si>
  <si>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</si>
  <si>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</si>
  <si>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</si>
  <si>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</si>
  <si>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</si>
  <si>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</si>
  <si>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</si>
  <si>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</si>
  <si>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</si>
  <si>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</si>
  <si>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</si>
  <si>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</si>
  <si>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</si>
  <si>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</si>
  <si>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</si>
  <si>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</si>
  <si>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</si>
  <si>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</si>
  <si>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</si>
  <si>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</si>
  <si>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</si>
  <si>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</si>
  <si>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</si>
  <si>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</si>
  <si>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</si>
  <si>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</si>
  <si>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</si>
  <si>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</si>
  <si>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</si>
  <si>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</si>
  <si>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</si>
  <si>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</si>
  <si>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</si>
  <si>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</si>
  <si>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</si>
  <si>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</si>
  <si>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</si>
  <si>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</si>
  <si>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</si>
  <si>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</si>
  <si>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</si>
  <si>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</si>
  <si>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</si>
  <si>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</si>
  <si>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</si>
  <si>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</si>
  <si>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</si>
  <si>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</si>
  <si>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</si>
  <si>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</si>
  <si>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</si>
  <si>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</si>
  <si>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</si>
  <si>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</si>
  <si>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</si>
  <si>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</si>
  <si>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</si>
  <si>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</si>
  <si>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</si>
  <si>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</si>
  <si>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</si>
  <si>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</si>
  <si>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</si>
  <si>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</si>
  <si>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</si>
  <si>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</si>
  <si>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</si>
  <si>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</si>
  <si>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</si>
  <si>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</si>
  <si>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</si>
  <si>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</si>
  <si>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</si>
  <si>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</si>
  <si>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</si>
  <si>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</si>
  <si>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</si>
  <si>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</si>
  <si>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</si>
  <si>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</si>
  <si>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</si>
  <si>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</si>
  <si>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</si>
  <si>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</si>
  <si>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</si>
  <si>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</si>
  <si>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</si>
  <si>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</si>
  <si>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</si>
  <si>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</si>
  <si>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</si>
  <si>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</si>
  <si>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</si>
  <si>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</si>
  <si>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</si>
  <si>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</si>
  <si>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</si>
  <si>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</si>
  <si>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</si>
  <si>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</si>
  <si>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</si>
  <si>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</si>
  <si>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</si>
  <si>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</si>
  <si>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</si>
  <si>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</si>
  <si>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</si>
  <si>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</si>
  <si>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</si>
  <si>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</si>
  <si>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</si>
  <si>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</si>
  <si>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</si>
  <si>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</si>
  <si>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</si>
  <si>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</si>
  <si>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</si>
  <si>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</si>
  <si>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</si>
  <si>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</si>
  <si>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</si>
  <si>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</si>
  <si>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</si>
  <si>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</si>
  <si>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</si>
  <si>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</si>
  <si>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</si>
  <si>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</si>
  <si>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</si>
  <si>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</si>
  <si>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</si>
  <si>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</si>
  <si>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</si>
  <si>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</si>
  <si>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</si>
  <si>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</si>
  <si>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</si>
  <si>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</si>
  <si>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</si>
  <si>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</si>
  <si>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</si>
  <si>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</si>
  <si>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</si>
  <si>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</si>
  <si>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</si>
  <si>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</si>
  <si>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</si>
  <si>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</si>
  <si>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</si>
  <si>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</si>
  <si>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</si>
  <si>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</si>
  <si>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</si>
  <si>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</si>
  <si>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</si>
  <si>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</si>
  <si>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</si>
  <si>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</si>
  <si>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</si>
  <si>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</si>
  <si>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</si>
  <si>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</si>
  <si>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</si>
  <si>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</si>
  <si>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</si>
  <si>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</si>
  <si>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</si>
  <si>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</si>
  <si>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</si>
  <si>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</si>
  <si>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</si>
  <si>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</si>
  <si>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</si>
  <si>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</si>
  <si>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</si>
  <si>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</si>
  <si>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</si>
  <si>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</si>
  <si>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</si>
  <si>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</si>
  <si>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</si>
  <si>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</si>
  <si>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</si>
  <si>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</si>
  <si>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</si>
  <si>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</si>
  <si>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</si>
  <si>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</si>
  <si>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</si>
  <si>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</si>
  <si>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</si>
  <si>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</si>
  <si>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</si>
  <si>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</si>
  <si>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</si>
  <si>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</si>
  <si>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</si>
  <si>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</si>
  <si>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</si>
  <si>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</si>
  <si>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</si>
  <si>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</si>
  <si>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</si>
  <si>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</si>
  <si>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</si>
  <si>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</si>
  <si>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</si>
  <si>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</si>
  <si>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</si>
  <si>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</si>
  <si>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</si>
  <si>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</si>
  <si>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</si>
  <si>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</si>
  <si>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</si>
  <si>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</si>
  <si>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</si>
  <si>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</si>
  <si>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</si>
  <si>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</si>
  <si>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</si>
  <si>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</si>
  <si>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</si>
  <si>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</si>
  <si>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</si>
  <si>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</si>
  <si>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</si>
  <si>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</si>
  <si>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</si>
  <si>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</si>
  <si>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</si>
  <si>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</si>
  <si>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</si>
  <si>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</si>
  <si>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</si>
  <si>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</si>
  <si>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</si>
  <si>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</si>
  <si>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</si>
  <si>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</si>
  <si>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</si>
  <si>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</si>
  <si>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</si>
  <si>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</si>
  <si>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</si>
  <si>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</si>
  <si>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</si>
  <si>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</si>
  <si>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</si>
  <si>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</si>
  <si>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</si>
  <si>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</si>
  <si>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</si>
  <si>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</si>
  <si>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</si>
  <si>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</si>
  <si>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</si>
  <si>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</si>
  <si>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</si>
  <si>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</si>
  <si>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</si>
  <si>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</si>
  <si>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</si>
  <si>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</si>
  <si>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</si>
  <si>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</si>
  <si>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</si>
  <si>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</si>
  <si>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</si>
  <si>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</si>
  <si>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</si>
  <si>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</si>
  <si>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</si>
  <si>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</si>
  <si>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</si>
  <si>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</si>
  <si>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</si>
  <si>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</si>
  <si>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</si>
  <si>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</si>
  <si>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</si>
  <si>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</si>
  <si>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</si>
  <si>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</si>
  <si>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</si>
  <si>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</si>
  <si>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</si>
  <si>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</si>
  <si>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</si>
  <si>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</si>
  <si>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</si>
  <si>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</si>
  <si>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</si>
  <si>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</si>
  <si>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</si>
  <si>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</si>
  <si>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</si>
  <si>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</si>
  <si>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</si>
  <si>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</si>
  <si>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</si>
  <si>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</si>
  <si>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</si>
  <si>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</si>
  <si>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</si>
  <si>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</si>
  <si>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</si>
  <si>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</si>
  <si>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</si>
  <si>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</si>
  <si>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</si>
  <si>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</si>
  <si>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</si>
  <si>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</si>
  <si>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</si>
  <si>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</si>
  <si>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</si>
  <si>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</si>
  <si>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</si>
  <si>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</si>
  <si>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</si>
  <si>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</si>
  <si>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</si>
  <si>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</si>
  <si>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</si>
  <si>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</si>
  <si>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</si>
  <si>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</si>
  <si>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</si>
  <si>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</si>
  <si>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</si>
  <si>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</si>
  <si>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</si>
  <si>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</si>
  <si>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</si>
  <si>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</si>
  <si>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</si>
  <si>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</si>
  <si>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</si>
  <si>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</si>
  <si>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</si>
  <si>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</si>
  <si>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</si>
  <si>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</si>
  <si>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</si>
  <si>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</si>
  <si>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</si>
  <si>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</si>
  <si>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</si>
  <si>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</si>
  <si>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</si>
  <si>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</si>
  <si>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</si>
  <si>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</si>
  <si>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</si>
  <si>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</si>
  <si>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</si>
  <si>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</si>
  <si>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</si>
  <si>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</si>
  <si>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</si>
  <si>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</si>
  <si>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</si>
  <si>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</si>
  <si>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</si>
  <si>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</si>
  <si>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</si>
  <si>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</si>
  <si>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</si>
  <si>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</si>
  <si>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</si>
  <si>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</si>
  <si>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</si>
  <si>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</si>
  <si>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</si>
  <si>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</si>
  <si>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</si>
  <si>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</si>
  <si>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</si>
  <si>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</si>
  <si>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</si>
  <si>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</si>
  <si>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</si>
  <si>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</si>
  <si>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</si>
  <si>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</si>
  <si>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</si>
  <si>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</si>
  <si>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</si>
  <si>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</si>
  <si>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</si>
  <si>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</si>
  <si>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</si>
  <si>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</si>
  <si>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</si>
  <si>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</si>
  <si>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</si>
  <si>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</si>
  <si>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</si>
  <si>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</si>
  <si>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</si>
  <si>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</si>
  <si>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</si>
  <si>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</si>
  <si>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</si>
  <si>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</si>
  <si>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</si>
  <si>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</si>
  <si>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</si>
  <si>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</si>
  <si>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</si>
  <si>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</si>
  <si>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</si>
  <si>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</si>
  <si>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</si>
  <si>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</si>
  <si>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</si>
  <si>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</si>
  <si>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</si>
  <si>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</si>
  <si>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</si>
  <si>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</si>
  <si>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</si>
  <si>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</si>
  <si>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</si>
  <si>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</si>
  <si>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</si>
  <si>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</si>
  <si>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</si>
  <si>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</si>
  <si>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</si>
  <si>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</si>
  <si>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</si>
  <si>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</si>
  <si>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</si>
  <si>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</si>
  <si>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</si>
  <si>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</si>
  <si>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</si>
  <si>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</si>
  <si>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</si>
  <si>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</si>
  <si>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</si>
  <si>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</si>
  <si>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</si>
  <si>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</si>
  <si>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</si>
  <si>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</si>
  <si>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</si>
  <si>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</si>
  <si>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</si>
  <si>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</si>
  <si>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</si>
  <si>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</si>
  <si>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</si>
  <si>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</si>
  <si>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</si>
  <si>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</si>
  <si>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</si>
  <si>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</si>
  <si>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</si>
  <si>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</si>
  <si>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</si>
  <si>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</si>
  <si>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</si>
  <si>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</si>
  <si>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</si>
  <si>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</si>
  <si>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</si>
  <si>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</si>
  <si>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</si>
  <si>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</si>
  <si>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</si>
  <si>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</si>
  <si>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</si>
  <si>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</si>
  <si>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</si>
  <si>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</si>
  <si>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</si>
  <si>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</si>
  <si>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</si>
  <si>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</si>
  <si>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</si>
  <si>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</si>
  <si>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</si>
  <si>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</si>
  <si>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</si>
  <si>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</si>
  <si>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</si>
  <si>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</si>
  <si>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</si>
  <si>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</si>
  <si>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</si>
  <si>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</si>
  <si>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</si>
  <si>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</si>
  <si>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</si>
  <si>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</si>
  <si>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</si>
  <si>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</si>
  <si>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</si>
  <si>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</si>
  <si>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</si>
  <si>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</si>
  <si>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</si>
  <si>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</si>
  <si>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</si>
  <si>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</si>
  <si>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</si>
  <si>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</si>
  <si>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</si>
  <si>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</si>
  <si>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</si>
  <si>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</si>
  <si>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</si>
  <si>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</si>
  <si>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</si>
  <si>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</si>
  <si>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</si>
  <si>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</si>
  <si>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</si>
  <si>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</si>
  <si>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</si>
  <si>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</si>
  <si>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</si>
  <si>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</si>
  <si>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</si>
  <si>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</si>
  <si>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</si>
  <si>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</si>
  <si>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</si>
  <si>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</si>
  <si>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</si>
  <si>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</si>
  <si>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</si>
  <si>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</si>
  <si>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</si>
  <si>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</si>
  <si>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</si>
  <si>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</si>
  <si>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</si>
  <si>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</si>
  <si>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</si>
  <si>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</si>
  <si>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</si>
  <si>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</si>
  <si>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</si>
  <si>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</si>
  <si>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</si>
  <si>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</si>
  <si>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</si>
  <si>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</si>
  <si>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</si>
  <si>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</si>
  <si>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</si>
  <si>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</si>
  <si>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</si>
  <si>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</si>
  <si>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</si>
  <si>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</si>
  <si>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</si>
  <si>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</si>
  <si>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</si>
  <si>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</si>
  <si>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</si>
  <si>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</si>
  <si>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</si>
  <si>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</si>
  <si>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</si>
  <si>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</si>
  <si>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</si>
  <si>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</si>
  <si>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</si>
  <si>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</si>
  <si>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</si>
  <si>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</si>
  <si>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</si>
  <si>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</si>
  <si>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</si>
  <si>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</si>
  <si>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</si>
  <si>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</si>
  <si>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</si>
  <si>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</si>
  <si>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</si>
  <si>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</si>
  <si>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</si>
  <si>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</si>
  <si>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</si>
  <si>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</si>
  <si>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</si>
  <si>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</si>
  <si>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</si>
  <si>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</si>
  <si>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</si>
  <si>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</si>
  <si>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</si>
  <si>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</si>
  <si>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</si>
  <si>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</si>
  <si>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</si>
  <si>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</si>
  <si>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</si>
  <si>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</si>
  <si>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</si>
  <si>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</si>
  <si>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</si>
  <si>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</si>
  <si>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</si>
  <si>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</si>
  <si>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</si>
  <si>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</si>
  <si>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</si>
  <si>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</si>
  <si>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</si>
  <si>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</si>
  <si>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</si>
  <si>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</si>
  <si>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</si>
  <si>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</si>
  <si>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</si>
  <si>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</si>
  <si>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</si>
  <si>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</si>
  <si>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</si>
  <si>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</si>
  <si>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</si>
  <si>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</si>
  <si>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</si>
  <si>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</si>
  <si>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</si>
  <si>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</si>
  <si>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</si>
  <si>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</si>
  <si>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</si>
  <si>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</si>
  <si>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</si>
  <si>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</si>
  <si>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</si>
  <si>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</si>
  <si>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</si>
  <si>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</si>
  <si>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</si>
  <si>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</si>
  <si>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</si>
  <si>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</si>
  <si>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</si>
  <si>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</si>
  <si>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</si>
  <si>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</si>
  <si>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</si>
  <si>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</si>
  <si>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</si>
  <si>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</si>
  <si>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</si>
  <si>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</si>
  <si>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</si>
  <si>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</si>
  <si>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</si>
  <si>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</si>
  <si>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</si>
  <si>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</si>
  <si>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</si>
  <si>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</si>
  <si>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</si>
  <si>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</si>
  <si>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</si>
  <si>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</si>
  <si>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</si>
  <si>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</si>
  <si>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</si>
  <si>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</si>
  <si>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</si>
  <si>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</si>
  <si>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</si>
  <si>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</si>
  <si>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</si>
  <si>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</si>
  <si>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</si>
  <si>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</si>
  <si>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</si>
  <si>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</si>
  <si>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</si>
  <si>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</si>
  <si>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</si>
  <si>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</si>
  <si>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</si>
  <si>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</si>
  <si>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</si>
  <si>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</si>
  <si>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</si>
  <si>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</si>
  <si>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</si>
  <si>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</si>
  <si>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</si>
  <si>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</si>
  <si>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</si>
  <si>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</si>
  <si>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</si>
  <si>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</si>
  <si>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</si>
  <si>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</si>
  <si>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</si>
  <si>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</si>
  <si>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</si>
  <si>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</si>
  <si>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</si>
  <si>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</si>
  <si>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</si>
  <si>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</si>
  <si>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</si>
  <si>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</si>
  <si>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</si>
  <si>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</si>
  <si>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</si>
  <si>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</si>
  <si>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</si>
  <si>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</si>
  <si>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</si>
  <si>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</si>
  <si>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</si>
  <si>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</si>
  <si>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</si>
  <si>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</si>
  <si>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</si>
  <si>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</si>
  <si>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</si>
  <si>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</si>
  <si>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</si>
  <si>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</si>
  <si>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</si>
  <si>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</si>
  <si>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</si>
  <si>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</si>
  <si>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</si>
  <si>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</si>
  <si>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</si>
  <si>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</si>
  <si>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</si>
  <si>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</si>
  <si>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</si>
  <si>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</si>
  <si>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</si>
  <si>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</si>
  <si>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</si>
  <si>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</si>
  <si>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</si>
  <si>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</si>
  <si>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</si>
  <si>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</si>
  <si>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</si>
  <si>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</si>
  <si>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</si>
  <si>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</si>
  <si>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</si>
  <si>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</si>
  <si>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</si>
  <si>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</si>
  <si>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</si>
  <si>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</si>
  <si>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</si>
  <si>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</si>
  <si>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</si>
  <si>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</si>
  <si>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</si>
  <si>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</si>
  <si>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</si>
  <si>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</si>
  <si>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</si>
  <si>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</si>
  <si>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</si>
  <si>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</si>
  <si>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</si>
  <si>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</si>
  <si>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</si>
  <si>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</si>
  <si>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</si>
  <si>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</si>
  <si>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</si>
  <si>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</si>
  <si>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</si>
  <si>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</si>
  <si>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</si>
  <si>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</si>
  <si>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</si>
  <si>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</si>
  <si>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</si>
  <si>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</si>
  <si>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</si>
  <si>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</si>
  <si>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</si>
  <si>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</si>
  <si>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</si>
  <si>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</si>
  <si>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</si>
  <si>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</si>
  <si>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</si>
  <si>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</si>
  <si>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</si>
  <si>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</si>
  <si>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</si>
  <si>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</si>
  <si>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</si>
  <si>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</si>
  <si>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</si>
  <si>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</si>
  <si>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</si>
  <si>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</si>
  <si>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</si>
  <si>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</si>
  <si>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</si>
  <si>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</si>
  <si>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</si>
  <si>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</si>
  <si>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</si>
  <si>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</si>
  <si>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</si>
  <si>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</si>
  <si>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</si>
  <si>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</si>
  <si>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</si>
  <si>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</si>
  <si>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</si>
  <si>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</si>
  <si>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</si>
  <si>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</si>
  <si>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</si>
  <si>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</si>
  <si>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</si>
  <si>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</si>
  <si>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</si>
  <si>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</si>
  <si>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</si>
  <si>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</si>
  <si>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</si>
  <si>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</si>
  <si>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</si>
  <si>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</si>
  <si>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</si>
  <si>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</si>
  <si>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</si>
  <si>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</si>
  <si>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</si>
  <si>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</si>
  <si>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</si>
  <si>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</si>
  <si>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</si>
  <si>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</si>
  <si>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</si>
  <si>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</si>
  <si>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</si>
  <si>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</si>
  <si>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</si>
  <si>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</si>
  <si>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</si>
  <si>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</si>
  <si>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</si>
  <si>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</si>
  <si>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</si>
  <si>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</si>
  <si>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</si>
  <si>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</si>
  <si>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</si>
  <si>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</si>
  <si>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</si>
  <si>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</si>
  <si>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</si>
  <si>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</si>
  <si>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</si>
  <si>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</si>
  <si>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</si>
  <si>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</si>
  <si>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</si>
  <si>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</si>
  <si>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</si>
  <si>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</si>
  <si>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</si>
  <si>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</si>
  <si>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</si>
  <si>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</si>
  <si>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</si>
  <si>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</si>
  <si>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</si>
  <si>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</si>
  <si>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</si>
  <si>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</si>
  <si>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</si>
  <si>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</si>
  <si>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</si>
  <si>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</si>
  <si>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</si>
  <si>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</si>
  <si>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</si>
  <si>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</si>
  <si>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</si>
  <si>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</si>
  <si>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</si>
  <si>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</si>
  <si>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</si>
  <si>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</si>
  <si>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</si>
  <si>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</si>
  <si>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</si>
  <si>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</si>
  <si>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</si>
  <si>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</si>
  <si>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</si>
  <si>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</si>
  <si>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</si>
  <si>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</si>
  <si>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</si>
  <si>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</si>
  <si>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</si>
  <si>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</si>
  <si>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</si>
  <si>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</si>
  <si>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</si>
  <si>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</si>
  <si>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</si>
  <si>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</si>
  <si>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</si>
  <si>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</si>
  <si>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</si>
  <si>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</si>
  <si>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</si>
  <si>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</si>
  <si>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</si>
  <si>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</si>
  <si>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</si>
  <si>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</si>
  <si>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</si>
  <si>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</si>
  <si>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</si>
  <si>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</si>
  <si>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</si>
  <si>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</si>
  <si>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</si>
  <si>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</si>
  <si>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</si>
  <si>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</si>
  <si>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</si>
  <si>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</si>
  <si>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</si>
  <si>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</si>
  <si>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</si>
  <si>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</si>
  <si>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</si>
  <si>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</si>
  <si>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</si>
  <si>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</si>
  <si>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</si>
  <si>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</si>
  <si>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</si>
  <si>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</si>
  <si>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</si>
  <si>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</si>
  <si>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</si>
  <si>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</si>
  <si>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</si>
  <si>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</si>
  <si>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</si>
  <si>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</si>
  <si>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</si>
  <si>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</si>
  <si>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</si>
  <si>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</si>
  <si>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</si>
  <si>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</si>
  <si>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</si>
  <si>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</si>
  <si>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</si>
  <si>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</si>
  <si>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</si>
  <si>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</si>
  <si>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</si>
  <si>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</si>
  <si>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</si>
  <si>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</si>
  <si>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</si>
  <si>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</si>
  <si>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</si>
  <si>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</si>
  <si>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</si>
  <si>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</si>
  <si>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</si>
  <si>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</si>
  <si>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</si>
  <si>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</si>
  <si>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</si>
  <si>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</si>
  <si>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</si>
  <si>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</si>
  <si>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</si>
  <si>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</si>
  <si>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</si>
  <si>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</si>
  <si>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</si>
  <si>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</si>
  <si>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</si>
  <si>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</si>
  <si>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</si>
  <si>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</si>
  <si>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</si>
  <si>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</si>
  <si>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</si>
  <si>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</si>
  <si>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</si>
  <si>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</si>
  <si>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</si>
  <si>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</si>
  <si>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</si>
  <si>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</si>
  <si>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</si>
  <si>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</si>
  <si>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</si>
  <si>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</si>
  <si>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</si>
  <si>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</si>
  <si>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</si>
  <si>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</si>
  <si>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</si>
  <si>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</si>
  <si>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</si>
  <si>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</si>
  <si>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</si>
  <si>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</si>
  <si>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</si>
  <si>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</si>
  <si>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</si>
  <si>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</si>
  <si>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</si>
  <si>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</si>
  <si>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</si>
  <si>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</si>
  <si>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</si>
  <si>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</si>
  <si>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</si>
  <si>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</si>
  <si>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</si>
  <si>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</si>
  <si>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</si>
  <si>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</si>
  <si>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</si>
  <si>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</si>
  <si>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</si>
  <si>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</si>
  <si>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</si>
  <si>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</si>
  <si>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</si>
  <si>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</si>
  <si>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</si>
  <si>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</si>
  <si>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</si>
  <si>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</si>
  <si>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</si>
  <si>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</si>
  <si>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</si>
  <si>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</si>
  <si>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</si>
  <si>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</si>
  <si>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</si>
  <si>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</si>
  <si>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</si>
  <si>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</si>
  <si>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</si>
  <si>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</si>
  <si>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</si>
  <si>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</si>
  <si>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</si>
  <si>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</si>
  <si>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</si>
  <si>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</si>
  <si>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</si>
  <si>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</si>
  <si>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</si>
  <si>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</si>
  <si>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</si>
  <si>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</si>
  <si>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</si>
  <si>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</si>
  <si>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</si>
  <si>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</si>
  <si>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</si>
  <si>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</si>
  <si>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</si>
  <si>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</si>
  <si>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</si>
  <si>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</si>
  <si>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</si>
  <si>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</si>
  <si>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</si>
  <si>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</si>
  <si>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</si>
  <si>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</si>
  <si>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</si>
  <si>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</si>
  <si>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</si>
  <si>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</si>
  <si>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</si>
  <si>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</si>
  <si>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</si>
  <si>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</si>
  <si>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</si>
  <si>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</si>
  <si>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</si>
  <si>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</si>
  <si>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</si>
  <si>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</si>
  <si>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</si>
  <si>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</si>
  <si>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</si>
  <si>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</si>
  <si>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</si>
  <si>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</si>
  <si>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</si>
  <si>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</si>
  <si>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</si>
  <si>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</si>
  <si>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</si>
  <si>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</si>
  <si>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</si>
  <si>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</si>
  <si>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</si>
  <si>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</si>
  <si>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</si>
  <si>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</si>
  <si>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</si>
  <si>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</si>
  <si>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</si>
  <si>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</si>
  <si>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</si>
  <si>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</si>
  <si>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</si>
  <si>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</si>
  <si>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</si>
  <si>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</si>
  <si>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</si>
  <si>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</si>
  <si>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</si>
  <si>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</si>
  <si>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</si>
  <si>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</si>
  <si>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</si>
  <si>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</si>
  <si>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</si>
  <si>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</si>
  <si>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</si>
  <si>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</si>
  <si>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</si>
  <si>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</si>
  <si>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</si>
  <si>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</si>
  <si>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</si>
  <si>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</si>
  <si>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</si>
  <si>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</si>
  <si>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</si>
  <si>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</si>
  <si>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</si>
  <si>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</si>
  <si>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</si>
  <si>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</si>
  <si>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</si>
  <si>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</si>
  <si>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</si>
  <si>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</si>
  <si>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</si>
  <si>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</si>
  <si>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</si>
  <si>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</si>
  <si>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</si>
  <si>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</si>
  <si>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</si>
  <si>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</si>
  <si>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</si>
  <si>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</si>
  <si>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</si>
  <si>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</si>
  <si>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</si>
  <si>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</si>
  <si>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</si>
  <si>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</si>
  <si>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</si>
  <si>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</si>
  <si>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</si>
  <si>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</si>
  <si>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</si>
  <si>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</si>
  <si>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</si>
  <si>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</si>
  <si>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</si>
  <si>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</si>
  <si>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</si>
  <si>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</si>
  <si>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</si>
  <si>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</si>
  <si>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</si>
  <si>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</si>
  <si>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</si>
  <si>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</si>
  <si>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</si>
  <si>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</si>
  <si>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</si>
  <si>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</si>
  <si>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</si>
  <si>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</si>
  <si>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</si>
  <si>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</si>
  <si>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</si>
  <si>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</si>
  <si>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</si>
  <si>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</si>
  <si>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</si>
  <si>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</si>
  <si>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</si>
  <si>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</si>
  <si>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</si>
  <si>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</si>
  <si>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</si>
  <si>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</si>
  <si>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</si>
  <si>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</si>
  <si>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</si>
  <si>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</si>
  <si>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</si>
  <si>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</si>
  <si>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</si>
  <si>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</si>
  <si>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</si>
  <si>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</si>
  <si>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</si>
  <si>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</si>
  <si>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</si>
  <si>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</si>
  <si>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</si>
  <si>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</si>
  <si>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</si>
  <si>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</si>
  <si>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</si>
  <si>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</si>
  <si>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</si>
  <si>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</si>
  <si>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</si>
  <si>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</si>
  <si>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</si>
  <si>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</si>
  <si>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</si>
  <si>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</si>
  <si>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</si>
  <si>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</si>
  <si>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</si>
  <si>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</si>
  <si>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</si>
  <si>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</si>
  <si>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</si>
  <si>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</si>
  <si>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</si>
  <si>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</si>
  <si>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</si>
  <si>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</si>
  <si>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</si>
  <si>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</si>
  <si>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</si>
  <si>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</si>
  <si>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</si>
  <si>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</si>
  <si>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</si>
  <si>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</si>
  <si>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</si>
  <si>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</si>
  <si>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</si>
  <si>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</si>
  <si>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</si>
  <si>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</si>
  <si>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</si>
  <si>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</si>
  <si>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</si>
  <si>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</si>
  <si>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</si>
  <si>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</si>
  <si>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</si>
  <si>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</si>
  <si>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</si>
  <si>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</si>
  <si>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</si>
  <si>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</si>
  <si>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</si>
  <si>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</si>
  <si>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</si>
  <si>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</si>
  <si>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</si>
  <si>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</si>
  <si>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</si>
  <si>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</si>
  <si>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</si>
  <si>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</si>
  <si>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</si>
  <si>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</si>
  <si>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</si>
  <si>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</si>
  <si>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</si>
  <si>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</si>
  <si>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</si>
  <si>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</si>
  <si>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</si>
  <si>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</si>
  <si>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</si>
  <si>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</si>
  <si>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</si>
  <si>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</si>
  <si>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</si>
  <si>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</si>
  <si>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</si>
  <si>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</si>
  <si>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</si>
  <si>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</si>
  <si>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</si>
  <si>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</si>
  <si>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</si>
  <si>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</si>
  <si>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</si>
  <si>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</si>
  <si>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</si>
  <si>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</si>
  <si>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</si>
  <si>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</si>
  <si>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</si>
  <si>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</si>
  <si>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</si>
  <si>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</si>
  <si>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</si>
  <si>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</si>
  <si>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</si>
  <si>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</si>
  <si>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</si>
  <si>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</si>
  <si>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</si>
  <si>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</si>
  <si>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</si>
  <si>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</si>
  <si>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</si>
  <si>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</si>
  <si>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</si>
  <si>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</si>
  <si>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</si>
  <si>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</si>
  <si>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</si>
  <si>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</si>
  <si>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</si>
  <si>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</si>
  <si>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</si>
  <si>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</si>
  <si>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</si>
  <si>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</si>
  <si>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</si>
  <si>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</si>
  <si>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</si>
  <si>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</si>
  <si>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</si>
  <si>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</si>
  <si>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</si>
  <si>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</si>
  <si>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</si>
  <si>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</si>
  <si>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</si>
  <si>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</si>
  <si>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</si>
  <si>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</si>
  <si>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</si>
  <si>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</si>
  <si>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</si>
  <si>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</si>
  <si>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</si>
  <si>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</si>
  <si>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</si>
  <si>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</si>
  <si>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</si>
  <si>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</si>
  <si>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</si>
  <si>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</si>
  <si>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</si>
  <si>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</si>
  <si>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</si>
  <si>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</si>
  <si>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</si>
  <si>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</si>
  <si>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</si>
  <si>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</si>
  <si>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</si>
  <si>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</si>
  <si>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</si>
  <si>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</si>
  <si>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</si>
  <si>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</si>
  <si>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</si>
  <si>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</si>
  <si>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</si>
  <si>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</si>
  <si>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</si>
  <si>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</si>
  <si>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</si>
  <si>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</si>
  <si>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</si>
  <si>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</si>
  <si>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</si>
  <si>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</si>
  <si>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</si>
  <si>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</si>
  <si>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</si>
  <si>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</si>
  <si>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</si>
  <si>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</si>
  <si>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</si>
  <si>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</si>
  <si>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</si>
  <si>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</si>
  <si>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</si>
  <si>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</si>
  <si>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</si>
  <si>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</si>
  <si>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</si>
  <si>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</si>
  <si>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</si>
  <si>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</si>
  <si>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</si>
  <si>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</si>
  <si>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</si>
  <si>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</si>
  <si>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</si>
  <si>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</si>
  <si>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</si>
  <si>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</si>
  <si>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</si>
  <si>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</si>
  <si>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</si>
  <si>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</si>
  <si>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</si>
  <si>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</si>
  <si>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</si>
  <si>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</si>
  <si>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</si>
  <si>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</si>
  <si>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</si>
  <si>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</si>
  <si>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</si>
  <si>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</si>
  <si>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</si>
  <si>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</si>
  <si>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</si>
  <si>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</si>
  <si>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</si>
  <si>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</si>
  <si>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</si>
  <si>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</si>
  <si>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</si>
  <si>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</si>
  <si>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</si>
  <si>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</si>
  <si>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</si>
  <si>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</si>
  <si>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</si>
  <si>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</si>
  <si>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</si>
  <si>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</si>
  <si>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</si>
  <si>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</si>
  <si>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</si>
  <si>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</si>
  <si>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</si>
  <si>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</si>
  <si>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</si>
  <si>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</si>
  <si>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</si>
  <si>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</si>
  <si>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</si>
  <si>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</si>
  <si>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</si>
  <si>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</si>
  <si>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</si>
  <si>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</si>
  <si>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</si>
  <si>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</si>
  <si>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</si>
  <si>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</si>
  <si>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</si>
  <si>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</si>
  <si>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</si>
  <si>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</si>
  <si>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</si>
  <si>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</si>
  <si>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</si>
  <si>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</si>
  <si>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</si>
  <si>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</si>
  <si>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</si>
  <si>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</si>
  <si>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</si>
  <si>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</si>
  <si>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</si>
  <si>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</si>
  <si>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</si>
  <si>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</si>
  <si>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</si>
  <si>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</si>
  <si>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</si>
  <si>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</si>
  <si>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</si>
  <si>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</si>
  <si>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</si>
  <si>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</si>
  <si>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</si>
  <si>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</si>
  <si>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</si>
  <si>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</si>
  <si>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</si>
  <si>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</si>
  <si>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</si>
  <si>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</si>
  <si>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</si>
  <si>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</si>
  <si>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</si>
  <si>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</si>
  <si>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</si>
  <si>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</si>
  <si>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</si>
  <si>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</si>
  <si>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</si>
  <si>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</si>
  <si>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</si>
  <si>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</si>
  <si>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</si>
  <si>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</si>
  <si>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</si>
  <si>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</si>
  <si>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</si>
  <si>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</si>
  <si>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</si>
  <si>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</si>
  <si>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</si>
  <si>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</si>
  <si>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</si>
  <si>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</si>
  <si>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</si>
  <si>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</si>
  <si>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</si>
  <si>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</si>
  <si>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</si>
  <si>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</si>
  <si>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</si>
  <si>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</si>
  <si>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</si>
  <si>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</si>
  <si>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</si>
  <si>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</si>
  <si>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</si>
  <si>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</si>
  <si>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</si>
  <si>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</si>
  <si>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</si>
  <si>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</si>
  <si>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</si>
  <si>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</si>
  <si>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</si>
  <si>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</si>
  <si>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</si>
  <si>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</si>
  <si>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</si>
  <si>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</si>
  <si>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</si>
  <si>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</si>
  <si>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</si>
  <si>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</si>
  <si>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</si>
  <si>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</si>
  <si>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</si>
  <si>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</si>
  <si>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</si>
  <si>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</si>
  <si>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</si>
  <si>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</si>
  <si>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</si>
  <si>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</si>
  <si>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</si>
  <si>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</si>
  <si>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</si>
  <si>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</si>
  <si>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</si>
  <si>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</si>
  <si>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</si>
  <si>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</si>
  <si>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</si>
  <si>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</si>
  <si>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</si>
  <si>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</si>
  <si>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</si>
  <si>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</si>
  <si>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</si>
  <si>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</si>
  <si>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</si>
  <si>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</si>
  <si>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</si>
  <si>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</si>
  <si>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</si>
  <si>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</si>
  <si>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</si>
  <si>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</si>
  <si>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</si>
  <si>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</si>
  <si>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</si>
  <si>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</si>
  <si>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</si>
  <si>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</si>
  <si>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</si>
  <si>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</si>
  <si>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</si>
  <si>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</si>
  <si>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</si>
  <si>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</si>
  <si>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</si>
  <si>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</si>
  <si>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</si>
  <si>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</si>
  <si>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</si>
  <si>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</si>
  <si>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</si>
  <si>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</si>
  <si>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</si>
  <si>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</si>
  <si>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</si>
  <si>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</si>
  <si>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</si>
  <si>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</si>
  <si>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</si>
  <si>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</si>
  <si>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</si>
  <si>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</si>
  <si>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</si>
  <si>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</si>
  <si>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</si>
  <si>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</si>
  <si>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</si>
  <si>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</si>
  <si>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</si>
  <si>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</si>
  <si>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</si>
  <si>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</si>
  <si>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</si>
  <si>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</si>
  <si>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</si>
  <si>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</si>
  <si>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</si>
  <si>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</si>
  <si>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</si>
  <si>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</si>
  <si>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</si>
  <si>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</si>
  <si>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</si>
  <si>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</si>
  <si>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</si>
  <si>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</si>
  <si>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</si>
  <si>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</si>
  <si>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</si>
  <si>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</si>
  <si>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</si>
  <si>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</si>
  <si>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</si>
  <si>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</si>
  <si>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</si>
  <si>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</si>
  <si>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</si>
  <si>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</si>
  <si>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</si>
  <si>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</si>
  <si>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</si>
  <si>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</si>
  <si>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</si>
  <si>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</si>
  <si>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</si>
  <si>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</si>
  <si>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</si>
  <si>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</si>
  <si>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</si>
  <si>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</si>
  <si>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</si>
  <si>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</si>
  <si>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</si>
  <si>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</si>
  <si>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</si>
  <si>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</si>
  <si>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</si>
  <si>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</si>
  <si>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</si>
  <si>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</si>
  <si>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</si>
  <si>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</si>
  <si>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</si>
  <si>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</si>
  <si>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</si>
  <si>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</si>
  <si>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</si>
  <si>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</si>
  <si>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</si>
  <si>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</si>
  <si>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</si>
  <si>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</si>
  <si>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</si>
  <si>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</si>
  <si>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</si>
  <si>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</si>
  <si>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</si>
  <si>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</si>
  <si>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</si>
  <si>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</si>
  <si>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</si>
  <si>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</si>
  <si>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</si>
  <si>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</si>
  <si>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</si>
  <si>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</si>
  <si>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</si>
  <si>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</si>
  <si>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</si>
  <si>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</si>
  <si>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</si>
  <si>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</si>
  <si>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</si>
  <si>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</si>
  <si>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</si>
  <si>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</si>
  <si>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</si>
  <si>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</si>
  <si>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</si>
  <si>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</si>
  <si>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</si>
  <si>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</si>
  <si>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</si>
  <si>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</si>
  <si>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</si>
  <si>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</si>
  <si>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</si>
  <si>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</si>
  <si>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</si>
  <si>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</si>
  <si>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</si>
  <si>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</si>
  <si>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</si>
  <si>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</si>
  <si>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</si>
  <si>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</si>
  <si>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</si>
  <si>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</si>
  <si>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</si>
  <si>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</si>
  <si>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</si>
  <si>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</si>
  <si>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</si>
  <si>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</si>
  <si>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</si>
  <si>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</si>
  <si>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</si>
  <si>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</si>
  <si>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</si>
  <si>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</si>
  <si>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</si>
  <si>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</si>
  <si>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</si>
  <si>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</si>
  <si>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</si>
  <si>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</si>
  <si>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</si>
  <si>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</si>
  <si>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</si>
  <si>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</si>
  <si>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</si>
  <si>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</si>
  <si>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</si>
  <si>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</si>
  <si>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</si>
  <si>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</si>
  <si>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</si>
  <si>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</si>
  <si>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</si>
  <si>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</si>
  <si>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</si>
  <si>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</si>
  <si>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</si>
  <si>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</si>
  <si>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</si>
  <si>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</si>
  <si>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</si>
  <si>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</si>
  <si>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</si>
  <si>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</si>
  <si>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</si>
  <si>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</si>
  <si>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</si>
  <si>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</si>
  <si>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</si>
  <si>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</si>
  <si>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</si>
  <si>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</si>
  <si>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</si>
  <si>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</si>
  <si>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</si>
  <si>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</si>
  <si>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</si>
  <si>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</si>
  <si>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</si>
  <si>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</si>
  <si>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</si>
  <si>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</si>
  <si>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</si>
  <si>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</si>
  <si>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</si>
  <si>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</si>
  <si>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</si>
  <si>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</si>
  <si>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</si>
  <si>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</si>
  <si>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</si>
  <si>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</si>
  <si>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</si>
  <si>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</si>
  <si>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</si>
  <si>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</si>
  <si>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</si>
  <si>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</si>
  <si>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</si>
  <si>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</si>
  <si>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</si>
  <si>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</si>
  <si>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</si>
  <si>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</si>
  <si>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</si>
  <si>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</si>
  <si>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</si>
  <si>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</si>
  <si>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</si>
  <si>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</si>
  <si>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</si>
  <si>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</si>
  <si>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</si>
  <si>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</si>
  <si>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</si>
  <si>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</si>
  <si>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</si>
  <si>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</si>
  <si>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</si>
  <si>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</si>
  <si>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</si>
  <si>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</si>
  <si>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</si>
  <si>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</si>
  <si>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</si>
  <si>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</si>
  <si>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</si>
  <si>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</si>
  <si>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</si>
  <si>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</si>
  <si>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</si>
  <si>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</si>
  <si>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</si>
  <si>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</si>
  <si>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</si>
  <si>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</si>
  <si>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</si>
  <si>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</si>
  <si>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</si>
  <si>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</si>
  <si>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</si>
  <si>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</si>
  <si>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</si>
  <si>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</si>
  <si>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</si>
  <si>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</si>
  <si>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</si>
  <si>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</si>
  <si>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</si>
  <si>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</si>
  <si>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</si>
  <si>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</si>
  <si>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</si>
  <si>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</si>
  <si>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</si>
  <si>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</si>
  <si>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</si>
  <si>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</si>
  <si>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</si>
  <si>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</si>
  <si>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</si>
  <si>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</si>
  <si>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</si>
  <si>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</si>
  <si>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</si>
  <si>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</si>
  <si>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</si>
  <si>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</si>
  <si>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</si>
  <si>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</si>
  <si>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</si>
  <si>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</si>
  <si>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</si>
  <si>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</si>
  <si>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</si>
  <si>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</si>
  <si>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</si>
  <si>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</si>
  <si>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</si>
  <si>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</si>
  <si>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</si>
  <si>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</si>
  <si>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</si>
  <si>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</si>
  <si>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</si>
  <si>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</si>
  <si>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</si>
  <si>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</si>
  <si>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</si>
  <si>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</si>
  <si>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</si>
  <si>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</si>
  <si>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</si>
  <si>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</si>
  <si>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</si>
  <si>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</si>
  <si>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</si>
  <si>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</si>
  <si>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</si>
  <si>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</si>
  <si>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</si>
  <si>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</si>
  <si>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</si>
  <si>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</si>
  <si>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</si>
  <si>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</si>
  <si>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</si>
  <si>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</si>
  <si>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</si>
  <si>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</si>
  <si>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</si>
  <si>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</si>
  <si>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</si>
  <si>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</si>
  <si>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</si>
  <si>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</si>
  <si>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</si>
  <si>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</si>
  <si>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</si>
  <si>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</si>
  <si>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</si>
  <si>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</si>
  <si>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</si>
  <si>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</si>
  <si>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</si>
  <si>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</si>
  <si>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</si>
  <si>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</si>
  <si>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</si>
  <si>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</si>
  <si>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</si>
  <si>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</si>
  <si>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</si>
  <si>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</si>
  <si>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</si>
  <si>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</si>
  <si>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</si>
  <si>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</si>
  <si>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</si>
  <si>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</si>
  <si>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</si>
  <si>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</si>
  <si>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</si>
  <si>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</si>
  <si>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</si>
  <si>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</si>
  <si>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</si>
  <si>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</si>
  <si>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</si>
  <si>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</si>
  <si>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</si>
  <si>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</si>
  <si>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</si>
  <si>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</si>
  <si>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</si>
  <si>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</si>
  <si>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</si>
  <si>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</si>
  <si>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</si>
  <si>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</si>
  <si>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</si>
  <si>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</si>
  <si>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</si>
  <si>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</si>
  <si>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</si>
  <si>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</si>
  <si>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</si>
  <si>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</si>
  <si>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</si>
  <si>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</si>
  <si>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</si>
  <si>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</si>
  <si>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</si>
  <si>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</si>
  <si>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</si>
  <si>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</si>
  <si>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</si>
  <si>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</si>
  <si>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</si>
  <si>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</si>
  <si>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</si>
  <si>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</si>
  <si>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</si>
  <si>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</si>
  <si>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</si>
  <si>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</si>
  <si>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</si>
  <si>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</si>
  <si>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</si>
  <si>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</si>
  <si>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</si>
  <si>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</si>
  <si>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</si>
  <si>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</si>
  <si>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</si>
  <si>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</si>
  <si>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</si>
  <si>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</si>
  <si>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</si>
  <si>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</si>
  <si>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</si>
  <si>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</si>
  <si>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</si>
  <si>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</si>
  <si>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</si>
  <si>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</si>
  <si>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</si>
  <si>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</si>
  <si>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</si>
  <si>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</si>
  <si>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</si>
  <si>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</si>
  <si>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</si>
  <si>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</si>
  <si>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</si>
  <si>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</si>
  <si>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</si>
  <si>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</si>
  <si>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</si>
  <si>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</si>
  <si>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</si>
  <si>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</si>
  <si>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</si>
  <si>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</si>
  <si>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</si>
  <si>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</si>
  <si>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</si>
  <si>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</si>
  <si>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</si>
  <si>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</si>
  <si>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</si>
  <si>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</si>
  <si>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</si>
  <si>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</si>
  <si>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</si>
  <si>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</si>
  <si>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</si>
  <si>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</si>
  <si>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</si>
  <si>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</si>
  <si>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</si>
  <si>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</si>
  <si>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</si>
  <si>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</si>
  <si>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</si>
  <si>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</si>
  <si>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</si>
  <si>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</si>
  <si>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</si>
  <si>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</si>
  <si>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</si>
  <si>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</si>
  <si>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</si>
  <si>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</si>
  <si>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</si>
  <si>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</si>
  <si>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</si>
  <si>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</si>
  <si>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</si>
  <si>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</si>
  <si>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</si>
  <si>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</si>
  <si>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</si>
  <si>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</si>
  <si>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</si>
  <si>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</si>
  <si>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</si>
  <si>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</si>
  <si>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</si>
  <si>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</si>
  <si>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</si>
  <si>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</si>
  <si>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</si>
  <si>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</si>
  <si>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</si>
  <si>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</si>
  <si>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</si>
  <si>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</si>
  <si>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</si>
  <si>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</si>
  <si>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</si>
  <si>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</si>
  <si>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</si>
  <si>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</si>
  <si>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</si>
  <si>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</si>
  <si>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</si>
  <si>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</si>
  <si>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</si>
  <si>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</si>
  <si>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</si>
  <si>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</si>
  <si>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</si>
  <si>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</si>
  <si>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</si>
  <si>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</si>
  <si>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</si>
  <si>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</si>
  <si>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</si>
  <si>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</si>
  <si>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</si>
  <si>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</si>
  <si>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</si>
  <si>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</si>
  <si>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</si>
  <si>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</si>
  <si>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</si>
  <si>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</si>
  <si>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</si>
  <si>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</si>
  <si>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</si>
  <si>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</si>
  <si>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</si>
  <si>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</si>
  <si>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</si>
  <si>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</si>
  <si>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</si>
  <si>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</si>
  <si>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</si>
  <si>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</si>
  <si>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</si>
  <si>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</si>
  <si>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</si>
  <si>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</si>
  <si>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</si>
  <si>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</si>
  <si>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</si>
  <si>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</si>
  <si>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</si>
  <si>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</si>
  <si>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</si>
  <si>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</si>
  <si>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</si>
  <si>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</si>
  <si>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</si>
  <si>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</si>
  <si>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</si>
  <si>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</si>
  <si>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</si>
  <si>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</si>
  <si>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</si>
  <si>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</si>
  <si>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</si>
  <si>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</si>
  <si>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</si>
  <si>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</si>
  <si>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</si>
  <si>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</si>
  <si>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</si>
  <si>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</si>
  <si>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</si>
  <si>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</si>
  <si>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</si>
  <si>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</si>
  <si>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</si>
  <si>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</si>
  <si>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</si>
  <si>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</si>
  <si>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</si>
  <si>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</si>
  <si>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</si>
  <si>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</si>
  <si>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</si>
  <si>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</si>
  <si>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</si>
  <si>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</si>
  <si>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</si>
  <si>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</si>
  <si>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</si>
  <si>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</si>
  <si>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</si>
  <si>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</si>
  <si>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</si>
  <si>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</si>
  <si>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</si>
  <si>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</si>
  <si>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</si>
  <si>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</si>
  <si>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</si>
  <si>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</si>
  <si>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</si>
  <si>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</si>
  <si>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</si>
  <si>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</si>
  <si>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</si>
  <si>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</si>
  <si>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</si>
  <si>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</si>
  <si>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</si>
  <si>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</si>
  <si>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</si>
  <si>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</si>
  <si>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</si>
  <si>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</si>
  <si>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</si>
  <si>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</si>
  <si>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</si>
  <si>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</si>
  <si>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</si>
  <si>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</si>
  <si>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</si>
  <si>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</si>
  <si>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</si>
  <si>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</si>
  <si>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</si>
  <si>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</si>
  <si>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</si>
  <si>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</si>
  <si>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</si>
  <si>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</si>
  <si>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</si>
  <si>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</si>
  <si>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</si>
  <si>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</si>
  <si>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</si>
  <si>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</si>
  <si>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</si>
  <si>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</si>
  <si>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</si>
  <si>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</si>
  <si>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</si>
  <si>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</si>
  <si>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</si>
  <si>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</si>
  <si>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</si>
  <si>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</si>
  <si>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</si>
  <si>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</si>
  <si>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</si>
  <si>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</si>
  <si>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</si>
  <si>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</si>
  <si>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</si>
  <si>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</si>
  <si>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</si>
  <si>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</si>
  <si>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</si>
  <si>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</si>
  <si>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</si>
  <si>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</si>
  <si>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</si>
  <si>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</si>
  <si>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</si>
  <si>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</si>
  <si>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</si>
  <si>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</si>
  <si>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</si>
  <si>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</si>
  <si>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</si>
  <si>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</si>
  <si>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</si>
  <si>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</si>
  <si>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</si>
  <si>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</si>
  <si>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</si>
  <si>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</si>
  <si>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</si>
  <si>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</si>
  <si>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</si>
  <si>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</si>
  <si>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</si>
  <si>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</si>
  <si>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</si>
  <si>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</si>
  <si>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</si>
  <si>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</si>
  <si>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</si>
  <si>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</si>
  <si>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</si>
  <si>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</si>
  <si>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</si>
  <si>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</si>
  <si>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</si>
  <si>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</si>
  <si>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</si>
  <si>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</si>
  <si>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</si>
  <si>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</si>
  <si>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</si>
  <si>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</si>
  <si>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</si>
  <si>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</si>
  <si>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</si>
  <si>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</si>
  <si>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</si>
  <si>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</si>
  <si>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</si>
  <si>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</si>
  <si>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</si>
  <si>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</si>
  <si>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</si>
  <si>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</si>
  <si>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</si>
  <si>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</si>
  <si>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</si>
  <si>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</si>
  <si>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</si>
  <si>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</si>
  <si>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</si>
  <si>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</si>
  <si>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</si>
  <si>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</si>
  <si>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</si>
  <si>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</si>
  <si>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</si>
  <si>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</si>
  <si>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</si>
  <si>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</si>
  <si>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</si>
  <si>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</si>
  <si>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</si>
  <si>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</si>
  <si>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</si>
  <si>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</si>
  <si>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</si>
  <si>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</si>
  <si>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</si>
  <si>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</si>
  <si>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</si>
  <si>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</si>
  <si>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</si>
  <si>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</si>
  <si>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</si>
  <si>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</si>
  <si>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</si>
  <si>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</si>
  <si>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</si>
  <si>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</si>
  <si>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</si>
  <si>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</si>
  <si>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</si>
  <si>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</si>
  <si>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</si>
  <si>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</si>
  <si>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</si>
  <si>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</si>
  <si>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</si>
  <si>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</si>
  <si>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</si>
  <si>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</si>
  <si>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</si>
  <si>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</si>
  <si>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</si>
  <si>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</si>
  <si>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</si>
  <si>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</si>
  <si>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</si>
  <si>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</si>
  <si>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</si>
  <si>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</si>
  <si>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</si>
  <si>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</si>
  <si>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</si>
  <si>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</si>
  <si>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</si>
  <si>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</si>
  <si>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</si>
  <si>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</si>
  <si>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</si>
  <si>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</si>
  <si>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</si>
  <si>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</si>
  <si>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</si>
  <si>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</si>
  <si>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</si>
  <si>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</si>
  <si>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</si>
  <si>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</si>
  <si>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</si>
  <si>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</si>
  <si>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</si>
  <si>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</si>
  <si>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</si>
  <si>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</si>
  <si>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</si>
  <si>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</si>
  <si>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</si>
  <si>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</si>
  <si>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</si>
  <si>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</si>
  <si>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</si>
  <si>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</si>
  <si>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</si>
  <si>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</si>
  <si>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</si>
  <si>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</si>
  <si>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</si>
  <si>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</si>
  <si>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</si>
  <si>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</si>
  <si>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</si>
  <si>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</si>
  <si>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</si>
  <si>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</si>
  <si>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</si>
  <si>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</si>
  <si>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</si>
  <si>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</si>
  <si>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</si>
  <si>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</si>
  <si>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</si>
  <si>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</si>
  <si>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</si>
  <si>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</si>
  <si>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</si>
  <si>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</si>
  <si>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</si>
  <si>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</si>
  <si>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</si>
  <si>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</si>
  <si>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</si>
  <si>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</si>
  <si>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</si>
  <si>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</si>
  <si>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</si>
  <si>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</si>
  <si>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</si>
  <si>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</si>
  <si>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</si>
  <si>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</si>
  <si>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</si>
  <si>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</si>
  <si>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</si>
  <si>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</si>
  <si>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</si>
  <si>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</si>
  <si>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</si>
  <si>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</si>
  <si>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</si>
  <si>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</si>
  <si>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</si>
  <si>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</si>
  <si>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</si>
  <si>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</si>
  <si>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</si>
  <si>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</si>
  <si>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</si>
  <si>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</si>
  <si>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</si>
  <si>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</si>
  <si>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</si>
  <si>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</si>
  <si>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</si>
  <si>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</si>
  <si>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</si>
  <si>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</si>
  <si>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</si>
  <si>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</si>
  <si>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</si>
  <si>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</si>
  <si>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</si>
  <si>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</si>
  <si>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</si>
  <si>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</si>
  <si>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</si>
  <si>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</si>
  <si>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</si>
  <si>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</si>
  <si>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</si>
  <si>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</si>
  <si>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</si>
  <si>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</si>
  <si>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</si>
  <si>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</si>
  <si>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</si>
  <si>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</si>
  <si>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</si>
  <si>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</si>
  <si>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</si>
  <si>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</si>
  <si>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</si>
  <si>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</si>
  <si>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</si>
  <si>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</si>
  <si>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</si>
  <si>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</si>
  <si>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</si>
  <si>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</si>
  <si>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</si>
  <si>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</si>
  <si>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</si>
  <si>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</si>
  <si>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</si>
  <si>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</si>
  <si>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</si>
  <si>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</si>
  <si>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</si>
  <si>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</si>
  <si>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</si>
  <si>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</si>
  <si>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</si>
  <si>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</si>
  <si>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</si>
  <si>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</si>
  <si>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</si>
  <si>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</si>
  <si>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</si>
  <si>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</si>
  <si>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</si>
  <si>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</si>
  <si>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</si>
  <si>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</si>
  <si>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</si>
  <si>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</si>
  <si>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</si>
  <si>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</si>
  <si>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</si>
  <si>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</si>
  <si>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</si>
  <si>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</si>
  <si>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</si>
  <si>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</si>
  <si>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</si>
  <si>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</si>
  <si>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</si>
  <si>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</si>
  <si>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</si>
  <si>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</si>
  <si>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</si>
  <si>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</si>
  <si>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</si>
  <si>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</si>
  <si>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</si>
  <si>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</si>
  <si>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</si>
  <si>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</si>
  <si>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</si>
  <si>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</si>
  <si>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</si>
  <si>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</si>
  <si>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</si>
  <si>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</si>
  <si>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</si>
  <si>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</si>
  <si>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</si>
  <si>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</si>
  <si>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</si>
  <si>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</si>
  <si>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</si>
  <si>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</si>
  <si>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</si>
  <si>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</si>
  <si>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</si>
  <si>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</si>
  <si>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</si>
  <si>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</si>
  <si>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</si>
  <si>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</si>
  <si>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</si>
  <si>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</si>
  <si>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</si>
  <si>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</si>
  <si>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</si>
  <si>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</si>
  <si>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</si>
  <si>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</si>
  <si>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</si>
  <si>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</si>
  <si>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</si>
  <si>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</si>
  <si>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</si>
  <si>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</si>
  <si>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</si>
  <si>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</si>
  <si>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</si>
  <si>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</si>
  <si>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</si>
  <si>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</si>
  <si>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</si>
  <si>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</si>
  <si>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</si>
  <si>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</si>
  <si>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</si>
  <si>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</si>
  <si>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</si>
  <si>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</si>
  <si>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</si>
  <si>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</si>
  <si>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</si>
  <si>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</si>
  <si>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</si>
  <si>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</si>
  <si>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</si>
  <si>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</si>
  <si>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</si>
  <si>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</si>
  <si>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</si>
  <si>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</si>
  <si>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</si>
  <si>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</si>
  <si>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</si>
  <si>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</si>
  <si>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</si>
  <si>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</si>
  <si>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</si>
  <si>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</si>
  <si>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</si>
  <si>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</si>
  <si>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</si>
  <si>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</si>
  <si>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</si>
  <si>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</si>
  <si>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</si>
  <si>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</si>
  <si>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</si>
  <si>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</si>
  <si>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</si>
  <si>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</si>
  <si>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</si>
  <si>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</si>
  <si>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</si>
  <si>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</si>
  <si>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</si>
  <si>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</si>
  <si>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</si>
  <si>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</si>
  <si>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</si>
  <si>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</si>
  <si>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</si>
  <si>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</si>
  <si>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</si>
  <si>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</si>
  <si>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</si>
  <si>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</si>
  <si>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</si>
  <si>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</si>
  <si>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</si>
  <si>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</si>
  <si>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</si>
  <si>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</si>
  <si>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</si>
  <si>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</si>
  <si>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</si>
  <si>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</si>
  <si>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</si>
  <si>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</si>
  <si>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</si>
  <si>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</si>
  <si>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</si>
  <si>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</si>
  <si>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</si>
  <si>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</si>
  <si>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</si>
  <si>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</si>
  <si>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</si>
  <si>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</si>
  <si>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</si>
  <si>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</si>
  <si>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</si>
  <si>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</si>
  <si>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</si>
  <si>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</si>
  <si>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</si>
  <si>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</si>
  <si>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</si>
  <si>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</si>
  <si>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</si>
  <si>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</si>
  <si>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</si>
  <si>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</si>
  <si>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</si>
  <si>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</si>
  <si>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</si>
  <si>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</si>
  <si>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</si>
  <si>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</si>
  <si>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</si>
  <si>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</si>
  <si>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</si>
  <si>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</si>
  <si>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</si>
  <si>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</si>
  <si>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</si>
  <si>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</si>
  <si>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</si>
  <si>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</si>
  <si>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</si>
  <si>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</si>
  <si>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</si>
  <si>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</si>
  <si>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</si>
  <si>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</si>
  <si>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</si>
  <si>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</si>
  <si>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</si>
  <si>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</si>
  <si>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</si>
  <si>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</si>
  <si>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</si>
  <si>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</si>
  <si>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</si>
  <si>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</si>
  <si>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</si>
  <si>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</si>
  <si>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</si>
  <si>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</si>
  <si>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</si>
  <si>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</si>
  <si>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</si>
  <si>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</si>
  <si>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</si>
  <si>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</si>
  <si>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</si>
  <si>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</si>
  <si>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</si>
  <si>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</si>
  <si>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</si>
  <si>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</si>
  <si>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</si>
  <si>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</si>
  <si>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</si>
  <si>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</si>
  <si>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</si>
  <si>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</si>
  <si>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</si>
  <si>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</si>
  <si>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</si>
  <si>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</si>
  <si>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</si>
  <si>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</si>
  <si>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</si>
  <si>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</si>
  <si>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</si>
  <si>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</si>
  <si>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</si>
  <si>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</si>
  <si>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</si>
  <si>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</si>
  <si>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</si>
  <si>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</si>
  <si>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</si>
  <si>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</si>
  <si>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</si>
  <si>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</si>
  <si>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</si>
  <si>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</si>
  <si>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</si>
  <si>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</si>
  <si>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</si>
  <si>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</si>
  <si>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</si>
  <si>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</si>
  <si>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</si>
  <si>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</si>
  <si>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</si>
  <si>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</si>
  <si>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</si>
  <si>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</si>
  <si>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</si>
  <si>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</si>
  <si>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</si>
  <si>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</si>
  <si>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</si>
  <si>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</si>
  <si>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</si>
  <si>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</si>
  <si>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</si>
  <si>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</si>
  <si>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</si>
  <si>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</si>
  <si>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</si>
  <si>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</si>
  <si>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</si>
  <si>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</si>
  <si>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</si>
  <si>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</si>
  <si>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</si>
  <si>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</si>
  <si>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</si>
  <si>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</si>
  <si>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</si>
  <si>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</si>
  <si>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</si>
  <si>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</si>
  <si>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</si>
  <si>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</si>
  <si>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</si>
  <si>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</si>
  <si>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</si>
  <si>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</si>
  <si>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</si>
  <si>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</si>
  <si>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</si>
  <si>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</si>
  <si>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</si>
  <si>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</si>
  <si>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</si>
  <si>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</si>
  <si>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</si>
  <si>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</si>
  <si>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</si>
  <si>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</si>
  <si>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</si>
  <si>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</si>
  <si>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</si>
  <si>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</si>
  <si>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</si>
  <si>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</si>
  <si>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</si>
  <si>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</si>
  <si>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</si>
  <si>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</si>
  <si>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</si>
  <si>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</si>
  <si>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</si>
  <si>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</si>
  <si>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</si>
  <si>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</si>
  <si>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</si>
  <si>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</si>
  <si>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</si>
  <si>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</si>
  <si>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</si>
  <si>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</si>
  <si>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</si>
  <si>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</si>
  <si>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</si>
  <si>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</si>
  <si>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</si>
  <si>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</si>
  <si>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</si>
  <si>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</si>
  <si>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</si>
  <si>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</si>
  <si>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</si>
  <si>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</si>
  <si>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</si>
  <si>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</si>
  <si>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</si>
  <si>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</si>
  <si>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</si>
  <si>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</si>
  <si>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</si>
  <si>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</si>
  <si>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</si>
  <si>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</si>
  <si>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</si>
  <si>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</si>
  <si>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</si>
  <si>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</si>
  <si>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</si>
  <si>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</si>
  <si>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</si>
  <si>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</si>
  <si>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</si>
  <si>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</si>
  <si>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</si>
  <si>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</si>
  <si>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</si>
  <si>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</si>
  <si>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</si>
  <si>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</si>
  <si>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</si>
  <si>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</si>
  <si>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</si>
  <si>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</si>
  <si>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</si>
  <si>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</si>
  <si>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</si>
  <si>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</si>
  <si>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</si>
  <si>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</si>
  <si>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</si>
  <si>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</si>
  <si>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</si>
  <si>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</si>
  <si>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</si>
  <si>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</si>
  <si>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</si>
  <si>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</si>
  <si>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</si>
  <si>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</si>
  <si>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</si>
  <si>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</si>
  <si>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</si>
  <si>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</si>
  <si>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</si>
  <si>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</si>
  <si>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</si>
  <si>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</si>
  <si>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</si>
  <si>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</si>
  <si>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</si>
  <si>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</si>
  <si>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</si>
  <si>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</si>
  <si>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</si>
  <si>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</si>
  <si>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</si>
  <si>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</si>
  <si>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</si>
  <si>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</si>
  <si>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</si>
  <si>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</si>
  <si>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</si>
  <si>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</si>
  <si>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</si>
  <si>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</si>
  <si>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</si>
  <si>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</si>
  <si>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</si>
  <si>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</si>
  <si>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</si>
  <si>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</si>
  <si>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</si>
  <si>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</si>
  <si>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</si>
  <si>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</si>
  <si>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</si>
  <si>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</si>
  <si>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</si>
  <si>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</si>
  <si>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</si>
  <si>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</si>
  <si>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</si>
  <si>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</si>
  <si>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</si>
  <si>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</si>
  <si>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</si>
  <si>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</si>
  <si>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</si>
  <si>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</si>
  <si>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</si>
  <si>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</si>
  <si>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</si>
  <si>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</si>
  <si>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</si>
  <si>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</si>
  <si>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</si>
  <si>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</si>
  <si>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</si>
  <si>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</si>
  <si>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</si>
  <si>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</si>
  <si>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</si>
  <si>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</si>
  <si>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</si>
  <si>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</si>
  <si>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</si>
  <si>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</si>
  <si>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</si>
  <si>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</si>
  <si>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</si>
  <si>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</si>
  <si>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</si>
  <si>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</si>
  <si>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</si>
  <si>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</si>
  <si>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</si>
  <si>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</si>
  <si>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</si>
  <si>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</si>
  <si>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</si>
  <si>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</si>
  <si>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</si>
  <si>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</si>
  <si>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</si>
  <si>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</si>
  <si>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</si>
  <si>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</si>
  <si>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</si>
  <si>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</si>
  <si>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</si>
  <si>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</si>
  <si>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</si>
  <si>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</si>
  <si>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</si>
  <si>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</si>
  <si>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</si>
  <si>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</si>
  <si>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</si>
  <si>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</si>
  <si>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</si>
  <si>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</si>
  <si>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</si>
  <si>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</si>
  <si>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</si>
  <si>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</si>
  <si>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</si>
  <si>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</si>
  <si>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</si>
  <si>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</si>
  <si>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</si>
  <si>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</si>
  <si>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</si>
  <si>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</si>
  <si>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</si>
  <si>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</si>
  <si>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</si>
  <si>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</si>
  <si>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</si>
  <si>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</si>
  <si>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</si>
  <si>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</si>
  <si>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</si>
  <si>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</si>
  <si>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</si>
  <si>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</si>
  <si>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</si>
  <si>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</si>
  <si>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</si>
  <si>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</si>
  <si>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</si>
  <si>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</si>
  <si>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</si>
  <si>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</si>
  <si>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</si>
  <si>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</si>
  <si>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</si>
  <si>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</si>
  <si>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</si>
  <si>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</si>
  <si>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</si>
  <si>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</si>
  <si>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</si>
  <si>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</si>
  <si>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</si>
  <si>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</si>
  <si>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</si>
  <si>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</si>
  <si>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</si>
  <si>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</si>
  <si>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</si>
  <si>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</si>
  <si>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</si>
  <si>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</si>
  <si>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</si>
  <si>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</si>
  <si>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</si>
  <si>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</si>
  <si>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</si>
  <si>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</si>
  <si>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</si>
  <si>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</si>
  <si>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</si>
  <si>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</si>
  <si>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</si>
  <si>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</si>
  <si>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</si>
  <si>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</si>
  <si>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</si>
  <si>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</si>
  <si>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</si>
  <si>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</si>
  <si>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</si>
  <si>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</si>
  <si>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</si>
  <si>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</si>
  <si>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</si>
  <si>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</si>
  <si>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</si>
  <si>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</si>
  <si>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</si>
  <si>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</si>
  <si>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</si>
  <si>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</si>
  <si>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</si>
  <si>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</si>
  <si>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</si>
  <si>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</si>
  <si>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</si>
  <si>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</si>
  <si>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</si>
  <si>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</si>
  <si>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</si>
  <si>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</si>
  <si>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</si>
  <si>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</si>
  <si>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</si>
  <si>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</si>
  <si>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</si>
  <si>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</si>
  <si>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</si>
  <si>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</si>
  <si>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</si>
  <si>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</si>
  <si>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</si>
  <si>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</si>
  <si>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</si>
  <si>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</si>
  <si>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</si>
  <si>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</si>
  <si>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</si>
  <si>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</si>
  <si>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</si>
  <si>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</si>
  <si>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</si>
  <si>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</si>
  <si>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</si>
  <si>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</si>
  <si>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</si>
  <si>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</si>
  <si>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</si>
  <si>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</si>
  <si>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</si>
  <si>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</si>
  <si>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</si>
  <si>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</si>
  <si>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</si>
  <si>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</si>
  <si>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</si>
  <si>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</si>
  <si>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</si>
  <si>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</si>
  <si>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</si>
  <si>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</si>
  <si>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</si>
  <si>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</si>
  <si>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</si>
  <si>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</si>
  <si>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</si>
  <si>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</si>
  <si>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</si>
  <si>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</si>
  <si>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</si>
  <si>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</si>
  <si>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</si>
  <si>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</si>
  <si>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</si>
  <si>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</si>
  <si>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</si>
  <si>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</si>
  <si>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</si>
  <si>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</si>
  <si>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</si>
  <si>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</si>
  <si>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</si>
  <si>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</si>
  <si>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</si>
  <si>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</si>
  <si>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</si>
  <si>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</si>
  <si>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</si>
  <si>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</si>
  <si>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</si>
  <si>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</si>
  <si>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</si>
  <si>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</si>
  <si>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</si>
  <si>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</si>
  <si>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</si>
  <si>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</si>
  <si>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</si>
  <si>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</si>
  <si>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</si>
  <si>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</si>
  <si>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</si>
  <si>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</si>
  <si>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</si>
  <si>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</si>
  <si>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</si>
  <si>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</si>
  <si>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</si>
  <si>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</si>
  <si>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</si>
  <si>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</si>
  <si>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</si>
  <si>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</si>
  <si>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</si>
  <si>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</si>
  <si>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</si>
  <si>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</si>
  <si>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</si>
  <si>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</si>
  <si>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</si>
  <si>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</si>
  <si>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</si>
  <si>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</si>
  <si>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</si>
  <si>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</si>
  <si>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</si>
  <si>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</si>
  <si>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</si>
  <si>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</si>
  <si>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</si>
  <si>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</si>
  <si>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</si>
  <si>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</si>
  <si>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</si>
  <si>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</si>
  <si>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</si>
  <si>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</si>
  <si>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</si>
  <si>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</si>
  <si>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</si>
  <si>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</si>
  <si>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</si>
  <si>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</si>
  <si>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</si>
  <si>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</si>
  <si>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</si>
  <si>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</si>
  <si>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</si>
  <si>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</si>
  <si>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</si>
  <si>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</si>
  <si>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</si>
  <si>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</si>
  <si>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</si>
  <si>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</si>
  <si>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</si>
  <si>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</si>
  <si>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</si>
  <si>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</si>
  <si>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</si>
  <si>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</si>
  <si>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</si>
  <si>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</si>
  <si>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</si>
  <si>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</si>
  <si>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</si>
  <si>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</si>
  <si>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</si>
  <si>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</si>
  <si>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</si>
  <si>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</si>
  <si>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</si>
  <si>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</si>
  <si>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</si>
  <si>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</si>
  <si>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</si>
  <si>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</si>
  <si>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</si>
  <si>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</si>
  <si>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</si>
  <si>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</si>
  <si>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</si>
  <si>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</si>
  <si>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</si>
  <si>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</si>
  <si>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</si>
  <si>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</si>
  <si>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</si>
  <si>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</si>
  <si>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</si>
  <si>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</si>
  <si>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</si>
  <si>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</si>
  <si>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</si>
  <si>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</si>
  <si>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</si>
  <si>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</si>
  <si>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</si>
  <si>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</si>
  <si>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</si>
  <si>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</si>
  <si>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</si>
  <si>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</si>
  <si>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</si>
  <si>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</si>
  <si>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</si>
  <si>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</si>
  <si>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</si>
  <si>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</si>
  <si>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</si>
  <si>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</si>
  <si>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</si>
  <si>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</si>
  <si>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</si>
  <si>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</si>
  <si>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</si>
  <si>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</si>
  <si>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</si>
  <si>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</si>
  <si>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</si>
  <si>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</si>
  <si>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</si>
  <si>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</si>
  <si>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</si>
  <si>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</si>
  <si>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</si>
  <si>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</si>
  <si>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</si>
  <si>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</si>
  <si>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</si>
  <si>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</si>
  <si>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</si>
  <si>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</si>
  <si>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</si>
  <si>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</si>
  <si>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</si>
  <si>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</si>
  <si>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</si>
  <si>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</si>
  <si>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</si>
  <si>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</si>
  <si>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</si>
  <si>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</si>
  <si>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</si>
  <si>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</si>
  <si>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</si>
  <si>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</si>
  <si>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</si>
  <si>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</si>
  <si>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</si>
  <si>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</si>
  <si>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</si>
  <si>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</si>
  <si>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</si>
  <si>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</si>
  <si>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</si>
  <si>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</si>
  <si>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</si>
  <si>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</si>
  <si>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</si>
  <si>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</si>
  <si>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</si>
  <si>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</si>
  <si>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</si>
  <si>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</si>
  <si>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</si>
  <si>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</si>
  <si>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</si>
  <si>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</si>
  <si>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</si>
  <si>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</si>
  <si>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</si>
  <si>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</si>
  <si>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</si>
  <si>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</si>
  <si>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</si>
  <si>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</si>
  <si>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</si>
  <si>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</si>
  <si>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</si>
  <si>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</si>
  <si>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</si>
  <si>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</si>
  <si>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</si>
  <si>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</si>
  <si>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</si>
  <si>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</si>
  <si>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</si>
  <si>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</si>
  <si>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</si>
  <si>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</si>
  <si>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</si>
  <si>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</si>
  <si>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</si>
  <si>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</si>
  <si>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</si>
  <si>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</si>
  <si>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</si>
  <si>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</si>
  <si>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</si>
  <si>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</si>
  <si>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</si>
  <si>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</si>
  <si>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</si>
  <si>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</si>
  <si>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</si>
  <si>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</si>
  <si>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</si>
  <si>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</si>
  <si>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</si>
  <si>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</si>
  <si>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</si>
  <si>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</si>
  <si>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</si>
  <si>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</si>
  <si>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</si>
  <si>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</si>
  <si>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</si>
  <si>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</si>
  <si>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</si>
  <si>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</si>
  <si>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</si>
  <si>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</si>
  <si>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</si>
  <si>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</si>
  <si>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</si>
  <si>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</si>
  <si>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</si>
  <si>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</si>
  <si>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</si>
  <si>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</si>
  <si>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</si>
  <si>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</si>
  <si>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</si>
  <si>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</si>
  <si>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</si>
  <si>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</si>
  <si>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</si>
  <si>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</si>
  <si>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</si>
  <si>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</si>
  <si>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</si>
  <si>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</si>
  <si>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</si>
  <si>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</si>
  <si>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</si>
  <si>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</si>
  <si>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</si>
  <si>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</si>
  <si>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</si>
  <si>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</si>
  <si>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</si>
  <si>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</si>
  <si>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</si>
  <si>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</si>
  <si>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</si>
  <si>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</si>
  <si>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</si>
  <si>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</si>
  <si>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</si>
  <si>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</si>
  <si>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</si>
  <si>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</si>
  <si>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</si>
  <si>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</si>
  <si>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</si>
  <si>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</si>
  <si>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</si>
  <si>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</si>
  <si>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</si>
  <si>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</si>
  <si>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</si>
  <si>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</si>
  <si>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</si>
  <si>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</si>
  <si>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</si>
  <si>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</si>
  <si>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</si>
  <si>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</si>
  <si>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</si>
  <si>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</si>
  <si>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</si>
  <si>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</si>
  <si>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</si>
  <si>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</si>
  <si>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</si>
  <si>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</si>
  <si>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</si>
  <si>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</si>
  <si>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</si>
  <si>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</si>
  <si>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</si>
  <si>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</si>
  <si>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</si>
  <si>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</si>
  <si>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</si>
  <si>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</si>
  <si>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</si>
  <si>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</si>
  <si>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</si>
  <si>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</si>
  <si>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</si>
  <si>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</si>
  <si>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</si>
  <si>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</si>
  <si>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</si>
  <si>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</si>
  <si>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</si>
  <si>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</si>
  <si>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</si>
  <si>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</si>
  <si>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</si>
  <si>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</si>
  <si>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</si>
  <si>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</si>
  <si>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</si>
  <si>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</si>
  <si>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</si>
  <si>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</si>
  <si>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</si>
  <si>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</si>
  <si>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</si>
  <si>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</si>
  <si>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</si>
  <si>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</si>
  <si>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</si>
  <si>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</si>
  <si>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</si>
  <si>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</si>
  <si>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</si>
  <si>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</si>
  <si>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</si>
  <si>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</si>
  <si>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</si>
  <si>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</si>
  <si>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</si>
  <si>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</si>
  <si>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</si>
  <si>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</si>
  <si>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</si>
  <si>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</si>
  <si>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</si>
  <si>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</si>
  <si>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</si>
  <si>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</si>
  <si>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</si>
  <si>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</si>
  <si>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</si>
  <si>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</si>
  <si>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</si>
  <si>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</si>
  <si>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</si>
  <si>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</si>
  <si>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</si>
  <si>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</si>
  <si>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</si>
  <si>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</si>
  <si>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</si>
  <si>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</si>
  <si>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</si>
  <si>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</si>
  <si>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</si>
  <si>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</si>
  <si>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</si>
  <si>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</si>
  <si>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</si>
  <si>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</si>
  <si>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</si>
  <si>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</si>
  <si>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</si>
  <si>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</si>
  <si>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</si>
  <si>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</si>
  <si>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</si>
  <si>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</si>
  <si>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</si>
  <si>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</si>
  <si>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</si>
  <si>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</si>
  <si>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</si>
  <si>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</si>
  <si>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</si>
  <si>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</si>
  <si>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</si>
  <si>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</si>
  <si>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</si>
  <si>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</si>
  <si>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</si>
  <si>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</si>
  <si>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</si>
  <si>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</si>
  <si>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</si>
  <si>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</si>
  <si>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</si>
  <si>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</si>
  <si>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</si>
  <si>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</si>
  <si>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</si>
  <si>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</si>
  <si>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</si>
  <si>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</si>
  <si>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</si>
  <si>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</si>
  <si>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</si>
  <si>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</si>
  <si>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</si>
  <si>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</si>
  <si>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</si>
  <si>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</si>
  <si>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</si>
  <si>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</si>
  <si>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</si>
  <si>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</si>
  <si>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</si>
  <si>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</si>
  <si>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</si>
  <si>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</si>
  <si>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</si>
  <si>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</si>
  <si>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</si>
  <si>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</si>
  <si>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</si>
  <si>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</si>
  <si>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</si>
  <si>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</si>
  <si>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</si>
  <si>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</si>
  <si>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</si>
  <si>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</si>
  <si>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</si>
  <si>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</si>
  <si>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</si>
  <si>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</si>
  <si>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</si>
  <si>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</si>
  <si>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</si>
  <si>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</si>
  <si>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</si>
  <si>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</si>
  <si>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</si>
  <si>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</si>
  <si>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</si>
  <si>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</si>
  <si>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</si>
  <si>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</si>
  <si>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</si>
  <si>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</si>
  <si>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</si>
  <si>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</si>
  <si>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</si>
  <si>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</si>
  <si>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</si>
  <si>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</si>
  <si>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</si>
  <si>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</si>
  <si>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</si>
  <si>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</si>
  <si>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</si>
  <si>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</si>
  <si>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</si>
  <si>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</si>
  <si>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</si>
  <si>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</si>
  <si>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</si>
  <si>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</si>
  <si>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</si>
  <si>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</si>
  <si>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</si>
  <si>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</si>
  <si>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</si>
  <si>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</si>
  <si>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</si>
  <si>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</si>
  <si>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</si>
  <si>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</si>
  <si>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</si>
  <si>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</si>
  <si>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</si>
  <si>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</si>
  <si>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</si>
  <si>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</si>
  <si>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</si>
  <si>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</si>
  <si>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</si>
  <si>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</si>
  <si>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</si>
  <si>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</si>
  <si>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</si>
  <si>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</si>
  <si>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</si>
  <si>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</si>
  <si>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</si>
  <si>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</si>
  <si>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</si>
  <si>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</si>
  <si>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</si>
  <si>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</si>
  <si>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</si>
  <si>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</si>
  <si>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</si>
  <si>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</si>
  <si>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</si>
  <si>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</si>
  <si>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</si>
  <si>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</si>
  <si>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</si>
  <si>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</si>
  <si>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</si>
  <si>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</si>
  <si>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</si>
  <si>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</si>
  <si>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</si>
  <si>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</si>
  <si>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</si>
  <si>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</si>
  <si>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</si>
  <si>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</si>
  <si>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</si>
  <si>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</si>
  <si>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</si>
  <si>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</si>
  <si>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</si>
  <si>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</si>
  <si>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</si>
  <si>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</si>
  <si>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</si>
  <si>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</si>
  <si>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</si>
  <si>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</si>
  <si>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</si>
  <si>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</si>
  <si>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</si>
  <si>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</si>
  <si>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</si>
  <si>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</si>
  <si>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</si>
  <si>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</si>
  <si>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</si>
  <si>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</si>
  <si>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</si>
  <si>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</si>
  <si>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</si>
  <si>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</si>
  <si>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</si>
  <si>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</si>
  <si>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</si>
  <si>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</si>
  <si>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</si>
  <si>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</si>
  <si>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</si>
  <si>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</si>
  <si>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</si>
  <si>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</si>
  <si>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</si>
  <si>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</si>
  <si>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</si>
  <si>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</si>
  <si>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</si>
  <si>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</si>
  <si>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</si>
  <si>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</si>
  <si>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</si>
  <si>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</si>
  <si>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</si>
  <si>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</si>
  <si>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</si>
  <si>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</si>
  <si>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</si>
  <si>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</si>
  <si>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</si>
  <si>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</si>
  <si>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</si>
  <si>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</si>
  <si>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</si>
  <si>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</si>
  <si>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</si>
  <si>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</si>
  <si>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</si>
  <si>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</si>
  <si>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</si>
  <si>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</si>
  <si>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</si>
  <si>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</si>
  <si>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</si>
  <si>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</si>
  <si>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</si>
  <si>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</si>
  <si>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</si>
  <si>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</si>
  <si>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</si>
  <si>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</si>
  <si>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</si>
  <si>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</si>
  <si>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</si>
  <si>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</si>
  <si>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</si>
  <si>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</si>
  <si>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</si>
  <si>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</si>
  <si>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</si>
  <si>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</si>
  <si>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</si>
  <si>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</si>
  <si>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</si>
  <si>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</si>
  <si>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</si>
  <si>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</si>
  <si>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</si>
  <si>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</si>
  <si>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</si>
  <si>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</si>
  <si>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</si>
  <si>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</si>
  <si>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</si>
  <si>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</si>
  <si>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</si>
  <si>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</si>
  <si>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</si>
  <si>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</si>
  <si>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</si>
  <si>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</si>
  <si>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</si>
  <si>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</si>
  <si>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</si>
  <si>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</si>
  <si>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</si>
  <si>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</si>
  <si>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</si>
  <si>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</si>
  <si>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</si>
  <si>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</si>
  <si>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</si>
  <si>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</si>
  <si>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</si>
  <si>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</si>
  <si>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</si>
  <si>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</si>
  <si>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</si>
  <si>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</si>
  <si>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</si>
  <si>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</si>
  <si>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</si>
  <si>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</si>
  <si>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</si>
  <si>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</si>
  <si>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</si>
  <si>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</si>
  <si>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</si>
  <si>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</si>
  <si>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</si>
  <si>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</si>
  <si>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</si>
  <si>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</si>
  <si>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</si>
  <si>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</si>
  <si>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</si>
  <si>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</si>
  <si>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</si>
  <si>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</si>
  <si>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</si>
  <si>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</si>
  <si>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</si>
  <si>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</si>
  <si>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</si>
  <si>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</si>
  <si>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</si>
  <si>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</si>
  <si>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</si>
  <si>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</si>
  <si>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</si>
  <si>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</si>
  <si>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</si>
  <si>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</si>
  <si>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</si>
  <si>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</si>
  <si>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</si>
  <si>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</si>
  <si>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</si>
  <si>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</si>
  <si>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</si>
  <si>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</si>
  <si>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</si>
  <si>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</si>
  <si>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</si>
  <si>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</si>
  <si>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</si>
  <si>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</si>
  <si>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</si>
  <si>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</si>
  <si>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</si>
  <si>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</si>
  <si>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</si>
  <si>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</si>
  <si>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</si>
  <si>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</si>
  <si>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</si>
  <si>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</si>
  <si>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</si>
  <si>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</si>
  <si>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</si>
  <si>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</si>
  <si>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</si>
  <si>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</si>
  <si>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</si>
  <si>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</si>
  <si>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</si>
  <si>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</si>
  <si>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</si>
  <si>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</si>
  <si>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</si>
  <si>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</si>
  <si>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</si>
  <si>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</si>
  <si>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</si>
  <si>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</si>
  <si>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</si>
  <si>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</si>
  <si>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</si>
  <si>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</si>
  <si>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</si>
  <si>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</si>
  <si>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</si>
  <si>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</si>
  <si>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</si>
  <si>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</si>
  <si>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</si>
  <si>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</si>
  <si>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</si>
  <si>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</si>
  <si>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</si>
  <si>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</si>
  <si>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</si>
  <si>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</si>
  <si>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</si>
  <si>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</si>
  <si>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</si>
  <si>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</si>
  <si>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</si>
  <si>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</si>
  <si>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</si>
  <si>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</si>
  <si>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</si>
  <si>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</si>
  <si>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</si>
  <si>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</si>
  <si>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</si>
  <si>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</si>
  <si>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</si>
  <si>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</si>
  <si>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</si>
  <si>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</si>
  <si>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</si>
  <si>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</si>
  <si>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</si>
  <si>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</si>
  <si>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</si>
  <si>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</si>
  <si>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</si>
  <si>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</si>
  <si>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</si>
  <si>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</si>
  <si>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</si>
  <si>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</si>
  <si>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</si>
  <si>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</si>
  <si>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</si>
  <si>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</si>
  <si>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</si>
  <si>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</si>
  <si>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</si>
  <si>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</si>
  <si>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</si>
  <si>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</si>
  <si>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</si>
  <si>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</si>
  <si>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</si>
  <si>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</si>
  <si>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</si>
  <si>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</si>
  <si>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</si>
  <si>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</si>
  <si>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</si>
  <si>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</si>
  <si>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</si>
  <si>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</si>
  <si>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</si>
  <si>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</si>
  <si>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</si>
  <si>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</si>
  <si>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</si>
  <si>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</si>
  <si>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</si>
  <si>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</si>
  <si>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</si>
  <si>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</si>
  <si>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</si>
  <si>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</si>
  <si>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</si>
  <si>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</si>
  <si>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</si>
  <si>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</si>
  <si>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</si>
  <si>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</si>
  <si>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</si>
  <si>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</si>
  <si>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</si>
  <si>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</si>
  <si>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</si>
  <si>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</si>
  <si>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</si>
  <si>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</si>
  <si>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</si>
  <si>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</si>
  <si>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</si>
  <si>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</si>
  <si>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</si>
  <si>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</si>
  <si>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</si>
  <si>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</si>
  <si>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</si>
  <si>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</si>
  <si>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</si>
  <si>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</si>
  <si>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</si>
  <si>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</si>
  <si>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</si>
  <si>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</si>
  <si>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</si>
  <si>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</si>
  <si>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</si>
  <si>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</si>
  <si>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</si>
  <si>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</si>
  <si>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</si>
  <si>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</si>
  <si>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</si>
  <si>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</si>
  <si>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</si>
  <si>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</si>
  <si>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</si>
  <si>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</si>
  <si>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</si>
  <si>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</si>
  <si>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</si>
  <si>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</si>
  <si>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</si>
  <si>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</si>
  <si>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</si>
  <si>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</si>
  <si>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</si>
  <si>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</si>
  <si>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</si>
  <si>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</si>
  <si>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</si>
  <si>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</si>
  <si>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</si>
  <si>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</si>
  <si>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</si>
  <si>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</si>
  <si>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</si>
  <si>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</si>
  <si>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</si>
  <si>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</si>
  <si>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</si>
  <si>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</si>
  <si>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</si>
  <si>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</si>
  <si>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</si>
  <si>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</si>
  <si>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</si>
  <si>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</si>
  <si>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</si>
  <si>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</si>
  <si>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</si>
  <si>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</si>
  <si>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</si>
  <si>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</si>
  <si>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</si>
  <si>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</si>
  <si>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</si>
  <si>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</si>
  <si>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</si>
  <si>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</si>
  <si>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</si>
  <si>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</si>
  <si>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</si>
  <si>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</si>
  <si>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</si>
  <si>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</si>
  <si>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</si>
  <si>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</si>
  <si>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</si>
  <si>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</si>
  <si>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</si>
  <si>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</si>
  <si>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</si>
  <si>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</si>
  <si>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</si>
  <si>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</si>
  <si>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</si>
  <si>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</si>
  <si>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</si>
  <si>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</si>
  <si>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</si>
  <si>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</si>
  <si>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</si>
  <si>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</si>
  <si>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</si>
  <si>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</si>
  <si>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</si>
  <si>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</si>
  <si>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</si>
  <si>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</si>
  <si>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</si>
  <si>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</si>
  <si>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</si>
  <si>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</si>
  <si>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</si>
  <si>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</si>
  <si>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</si>
  <si>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</si>
  <si>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</si>
  <si>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</si>
  <si>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</si>
  <si>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</si>
  <si>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</si>
  <si>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</si>
  <si>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</si>
  <si>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</si>
  <si>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</si>
  <si>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</si>
  <si>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</si>
  <si>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</si>
  <si>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</si>
  <si>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</si>
  <si>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</si>
  <si>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</si>
  <si>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</si>
  <si>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</si>
  <si>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</si>
  <si>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</si>
  <si>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</si>
  <si>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</si>
  <si>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</si>
  <si>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</si>
  <si>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</si>
  <si>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</si>
  <si>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</si>
  <si>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</si>
  <si>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</si>
  <si>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</si>
  <si>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</si>
  <si>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</si>
  <si>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</si>
  <si>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</si>
  <si>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</si>
  <si>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</si>
  <si>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</si>
  <si>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</si>
  <si>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</si>
  <si>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</si>
  <si>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</si>
  <si>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</si>
  <si>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</si>
  <si>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</si>
  <si>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</si>
  <si>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</si>
  <si>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</si>
  <si>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</si>
  <si>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</si>
  <si>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</si>
  <si>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</si>
  <si>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</si>
  <si>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</si>
  <si>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</si>
  <si>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</si>
  <si>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</si>
  <si>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</si>
  <si>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</si>
  <si>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</si>
  <si>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</si>
  <si>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</si>
  <si>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</si>
  <si>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</si>
  <si>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</si>
  <si>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</si>
  <si>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</si>
  <si>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</si>
  <si>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</si>
  <si>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</si>
  <si>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</si>
  <si>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</si>
  <si>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</si>
  <si>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</si>
  <si>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</si>
  <si>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</si>
  <si>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</si>
  <si>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</si>
  <si>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</si>
  <si>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</si>
  <si>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</si>
  <si>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</si>
  <si>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</si>
  <si>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</si>
  <si>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</si>
  <si>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</si>
  <si>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</si>
  <si>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</si>
  <si>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</si>
  <si>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</si>
  <si>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</si>
  <si>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</si>
  <si>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</si>
  <si>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</si>
  <si>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</si>
  <si>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</si>
  <si>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</si>
  <si>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</si>
  <si>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</si>
  <si>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</si>
  <si>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</si>
  <si>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</si>
  <si>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</si>
  <si>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</si>
  <si>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</si>
  <si>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</si>
  <si>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</si>
  <si>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</si>
  <si>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</si>
  <si>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</si>
  <si>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</si>
  <si>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</si>
  <si>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</si>
  <si>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</si>
  <si>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</si>
  <si>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</si>
  <si>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</si>
  <si>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</si>
  <si>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</si>
  <si>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</si>
  <si>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</si>
  <si>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</si>
  <si>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</si>
  <si>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</si>
  <si>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</si>
  <si>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</si>
  <si>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</si>
  <si>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</si>
  <si>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</si>
  <si>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</si>
  <si>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</si>
  <si>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</si>
  <si>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</si>
  <si>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</si>
  <si>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</si>
  <si>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</si>
  <si>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</si>
  <si>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</si>
  <si>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</si>
  <si>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</si>
  <si>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</si>
  <si>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</si>
  <si>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</si>
  <si>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</si>
  <si>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</si>
  <si>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</si>
  <si>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</si>
  <si>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</si>
  <si>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</si>
  <si>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</si>
  <si>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</si>
  <si>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</si>
  <si>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</si>
  <si>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</si>
  <si>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</si>
  <si>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</si>
  <si>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</si>
  <si>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</si>
  <si>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</si>
  <si>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</si>
  <si>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</si>
  <si>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</si>
  <si>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</si>
  <si>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</si>
  <si>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</si>
  <si>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</si>
  <si>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</si>
  <si>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</si>
  <si>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</si>
  <si>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</si>
  <si>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</si>
  <si>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</si>
  <si>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</si>
  <si>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</si>
  <si>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</si>
  <si>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</si>
  <si>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</si>
  <si>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</si>
  <si>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</si>
  <si>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</si>
  <si>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</si>
  <si>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</si>
  <si>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</si>
  <si>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</si>
  <si>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</si>
  <si>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</si>
  <si>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</si>
  <si>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</si>
  <si>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</si>
  <si>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</si>
  <si>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</si>
  <si>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</si>
  <si>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</si>
  <si>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</si>
  <si>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</si>
  <si>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</si>
  <si>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</si>
  <si>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</si>
  <si>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</si>
  <si>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</si>
  <si>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</si>
  <si>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</si>
  <si>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</si>
  <si>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</si>
  <si>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</si>
  <si>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</si>
  <si>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</si>
  <si>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</si>
  <si>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</si>
  <si>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</si>
  <si>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</si>
  <si>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</si>
  <si>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</si>
  <si>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</si>
  <si>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</si>
  <si>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</si>
  <si>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</si>
  <si>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</si>
  <si>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</si>
  <si>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</si>
  <si>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</si>
  <si>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</si>
  <si>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</si>
  <si>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</si>
  <si>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</si>
  <si>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</si>
  <si>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</si>
  <si>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</si>
  <si>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</si>
  <si>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</si>
  <si>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</si>
  <si>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</si>
  <si>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</si>
  <si>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</si>
  <si>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</si>
  <si>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</si>
  <si>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</si>
  <si>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</si>
  <si>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</si>
  <si>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</si>
  <si>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</si>
  <si>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</si>
  <si>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</si>
  <si>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</si>
  <si>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</si>
  <si>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</si>
  <si>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</si>
  <si>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</si>
  <si>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</si>
  <si>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</si>
  <si>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</si>
  <si>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</si>
  <si>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</si>
  <si>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</si>
  <si>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</si>
  <si>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</si>
  <si>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</si>
  <si>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</si>
  <si>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</si>
  <si>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</si>
  <si>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</si>
  <si>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</si>
  <si>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</si>
  <si>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</si>
  <si>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</si>
  <si>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</si>
  <si>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</si>
  <si>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</si>
  <si>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</si>
  <si>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</si>
  <si>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</si>
  <si>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</si>
  <si>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</si>
  <si>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</si>
  <si>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</si>
  <si>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</si>
  <si>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</si>
  <si>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</si>
  <si>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</si>
  <si>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</si>
  <si>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</si>
  <si>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</si>
  <si>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</si>
  <si>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</si>
  <si>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</si>
  <si>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</si>
  <si>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</si>
  <si>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</si>
  <si>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</si>
  <si>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</si>
  <si>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</si>
  <si>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</si>
  <si>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</si>
  <si>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</si>
  <si>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</si>
  <si>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</si>
  <si>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</si>
  <si>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</si>
  <si>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</si>
  <si>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</si>
  <si>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</si>
  <si>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</si>
  <si>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</si>
  <si>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</si>
  <si>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</si>
  <si>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</si>
  <si>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</si>
  <si>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</si>
  <si>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</si>
  <si>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</si>
  <si>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</si>
  <si>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</si>
  <si>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</si>
  <si>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</si>
  <si>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</si>
  <si>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</si>
  <si>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</si>
  <si>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</si>
  <si>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</si>
  <si>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</si>
  <si>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</si>
  <si>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</si>
  <si>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</si>
  <si>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</si>
  <si>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</si>
  <si>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</si>
  <si>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</si>
  <si>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</si>
  <si>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</si>
  <si>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</si>
  <si>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</si>
  <si>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</si>
  <si>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</si>
  <si>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</si>
  <si>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</si>
  <si>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</si>
  <si>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</si>
  <si>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</si>
  <si>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</si>
  <si>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</si>
  <si>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</si>
  <si>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</si>
  <si>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</si>
  <si>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</si>
  <si>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</si>
  <si>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</si>
  <si>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</si>
  <si>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</si>
  <si>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</si>
  <si>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</si>
  <si>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</si>
  <si>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</si>
  <si>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</si>
  <si>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</si>
  <si>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</si>
  <si>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</si>
  <si>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</si>
  <si>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</si>
  <si>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</si>
  <si>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</si>
  <si>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</si>
  <si>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</si>
  <si>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</si>
  <si>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</si>
  <si>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</si>
  <si>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</si>
  <si>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</si>
  <si>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</si>
  <si>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</si>
  <si>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</si>
  <si>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</si>
  <si>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</si>
  <si>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</si>
  <si>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</si>
  <si>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</si>
  <si>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</si>
  <si>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</si>
  <si>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</si>
  <si>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</si>
  <si>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</si>
  <si>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</si>
  <si>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</si>
  <si>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</si>
  <si>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</si>
  <si>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</si>
  <si>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</si>
  <si>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</si>
  <si>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</si>
  <si>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</si>
  <si>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</si>
  <si>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</si>
  <si>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</si>
  <si>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</si>
  <si>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</si>
  <si>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</si>
  <si>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</si>
  <si>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</si>
  <si>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</si>
  <si>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</si>
  <si>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</si>
  <si>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</si>
  <si>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</si>
  <si>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</si>
  <si>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</si>
  <si>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</si>
  <si>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</si>
  <si>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</si>
  <si>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</si>
  <si>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</si>
  <si>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</si>
  <si>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</si>
  <si>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</si>
  <si>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</si>
  <si>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</si>
  <si>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</si>
  <si>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</si>
  <si>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</si>
  <si>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</si>
  <si>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</si>
  <si>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</si>
  <si>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</si>
  <si>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</si>
  <si>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</si>
  <si>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</si>
  <si>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</si>
  <si>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</si>
  <si>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</si>
  <si>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</si>
  <si>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</si>
  <si>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</si>
  <si>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</si>
  <si>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</si>
  <si>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</si>
  <si>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</si>
  <si>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</si>
  <si>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</si>
  <si>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</si>
  <si>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</si>
  <si>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</si>
  <si>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</si>
  <si>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</si>
  <si>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</si>
  <si>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</si>
  <si>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</si>
  <si>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</si>
  <si>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</si>
  <si>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</si>
  <si>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</si>
  <si>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</si>
  <si>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</si>
  <si>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</si>
  <si>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</si>
  <si>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</si>
  <si>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</si>
  <si>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</si>
  <si>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</si>
  <si>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</si>
  <si>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</si>
  <si>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</si>
  <si>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</si>
  <si>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</si>
  <si>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</si>
  <si>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</si>
  <si>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</si>
  <si>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</si>
  <si>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</si>
  <si>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</si>
  <si>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</si>
  <si>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</si>
  <si>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</si>
  <si>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</si>
  <si>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</si>
  <si>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</si>
  <si>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</si>
  <si>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</si>
  <si>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</si>
  <si>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</si>
  <si>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</si>
  <si>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</si>
  <si>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</si>
  <si>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</si>
  <si>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</si>
  <si>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</si>
  <si>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</si>
  <si>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</si>
  <si>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</si>
  <si>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</si>
  <si>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</si>
  <si>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</si>
  <si>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</si>
  <si>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</si>
  <si>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</si>
  <si>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</si>
  <si>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</si>
  <si>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</si>
  <si>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</si>
  <si>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</si>
  <si>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</si>
  <si>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</si>
  <si>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</si>
  <si>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</si>
  <si>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</si>
  <si>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</si>
  <si>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</si>
  <si>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</si>
  <si>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</si>
  <si>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</si>
  <si>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</si>
  <si>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</si>
  <si>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</si>
  <si>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</si>
  <si>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</si>
  <si>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</si>
  <si>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</si>
  <si>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</si>
  <si>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</si>
  <si>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</si>
  <si>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</si>
  <si>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</si>
  <si>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</si>
  <si>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</si>
  <si>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</si>
  <si>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</si>
  <si>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</si>
  <si>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</si>
  <si>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</si>
  <si>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</si>
  <si>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</si>
  <si>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</si>
  <si>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</si>
  <si>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</si>
  <si>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</si>
  <si>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</si>
  <si>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</si>
  <si>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</si>
  <si>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</si>
  <si>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</si>
  <si>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</si>
  <si>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</si>
  <si>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</si>
  <si>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</si>
  <si>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</si>
  <si>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</si>
  <si>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</si>
  <si>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</si>
  <si>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</si>
  <si>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</si>
  <si>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</si>
  <si>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</si>
  <si>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</si>
  <si>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</si>
  <si>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</si>
  <si>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</si>
  <si>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</si>
  <si>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</si>
  <si>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</si>
  <si>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</si>
  <si>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</si>
  <si>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</si>
  <si>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</si>
  <si>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</si>
  <si>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</si>
  <si>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</si>
  <si>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</si>
  <si>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</si>
  <si>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</si>
  <si>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</si>
  <si>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</si>
  <si>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</si>
  <si>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</si>
  <si>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</si>
  <si>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</si>
  <si>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</si>
  <si>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</si>
  <si>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</si>
  <si>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</si>
  <si>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</si>
  <si>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</si>
  <si>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</si>
  <si>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</si>
  <si>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</si>
  <si>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</si>
  <si>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</si>
  <si>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</si>
  <si>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</si>
  <si>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</si>
  <si>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</si>
  <si>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</si>
  <si>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</si>
  <si>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</si>
  <si>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</si>
  <si>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</si>
  <si>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</si>
  <si>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</si>
  <si>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</si>
  <si>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</si>
  <si>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</si>
  <si>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</si>
  <si>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</si>
  <si>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</si>
  <si>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</si>
  <si>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</si>
  <si>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</si>
  <si>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</si>
  <si>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</si>
  <si>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</si>
  <si>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</si>
  <si>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</si>
  <si>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</si>
  <si>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</si>
  <si>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</si>
  <si>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</si>
  <si>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</si>
  <si>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</si>
  <si>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</si>
  <si>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</si>
  <si>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</si>
  <si>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</si>
  <si>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</si>
  <si>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</si>
  <si>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</si>
  <si>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</si>
  <si>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</si>
  <si>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</si>
  <si>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</si>
  <si>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</si>
  <si>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</si>
  <si>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</si>
  <si>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</si>
  <si>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</si>
  <si>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</si>
  <si>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</si>
  <si>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</si>
  <si>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</si>
  <si>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</si>
  <si>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</si>
  <si>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</si>
  <si>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</si>
  <si>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</si>
  <si>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</si>
  <si>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</si>
  <si>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</si>
  <si>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</si>
  <si>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</si>
  <si>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</si>
  <si>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</si>
  <si>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</si>
  <si>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</si>
  <si>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</si>
  <si>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</si>
  <si>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</si>
  <si>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</si>
  <si>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</si>
  <si>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</si>
  <si>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</si>
  <si>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</si>
  <si>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</si>
  <si>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</si>
  <si>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</si>
  <si>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</si>
  <si>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</si>
  <si>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</si>
  <si>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</si>
  <si>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</si>
  <si>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</si>
  <si>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</si>
  <si>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</si>
  <si>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</si>
  <si>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</si>
  <si>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</si>
  <si>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</si>
  <si>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</si>
  <si>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</si>
  <si>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</si>
  <si>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</si>
  <si>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</si>
  <si>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</si>
  <si>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</si>
  <si>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</si>
  <si>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</si>
  <si>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</si>
  <si>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</si>
  <si>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</si>
  <si>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</si>
  <si>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</si>
  <si>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</si>
  <si>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</si>
  <si>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</si>
  <si>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</si>
  <si>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</si>
  <si>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</si>
  <si>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</si>
  <si>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</si>
  <si>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</si>
  <si>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</si>
  <si>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</si>
  <si>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</si>
  <si>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</si>
  <si>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</si>
  <si>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</si>
  <si>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</si>
  <si>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</si>
  <si>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</si>
  <si>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</si>
  <si>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</si>
  <si>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</si>
  <si>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</si>
  <si>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</si>
  <si>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</si>
  <si>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</si>
  <si>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</si>
  <si>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</si>
  <si>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</si>
  <si>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</si>
  <si>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</si>
  <si>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</si>
  <si>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</si>
  <si>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</si>
  <si>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</si>
  <si>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</si>
  <si>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</si>
  <si>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</si>
  <si>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</si>
  <si>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</si>
  <si>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</si>
  <si>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</si>
  <si>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</si>
  <si>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</si>
  <si>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</si>
  <si>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</si>
  <si>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</si>
  <si>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</si>
  <si>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</si>
  <si>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</si>
  <si>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</si>
  <si>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</si>
  <si>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</si>
  <si>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</si>
  <si>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</si>
  <si>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</si>
  <si>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</si>
  <si>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</si>
  <si>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</si>
  <si>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</si>
  <si>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</si>
  <si>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</si>
  <si>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</si>
  <si>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</si>
  <si>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</si>
  <si>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</si>
  <si>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</si>
  <si>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</si>
  <si>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</si>
  <si>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</si>
  <si>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</si>
  <si>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</si>
  <si>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</si>
  <si>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</si>
  <si>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</si>
  <si>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</si>
  <si>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</si>
  <si>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</si>
  <si>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</si>
  <si>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</si>
  <si>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</si>
  <si>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</si>
  <si>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</si>
  <si>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</si>
  <si>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</si>
  <si>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</si>
  <si>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</si>
  <si>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</si>
  <si>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</si>
  <si>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</si>
  <si>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</si>
  <si>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</si>
  <si>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</si>
  <si>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</si>
  <si>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</si>
  <si>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</si>
  <si>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</si>
  <si>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</si>
  <si>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</si>
  <si>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</si>
  <si>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</si>
  <si>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</si>
  <si>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</si>
  <si>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</si>
  <si>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</si>
  <si>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</si>
  <si>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</si>
  <si>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</si>
  <si>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</si>
  <si>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</si>
  <si>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</si>
  <si>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</si>
  <si>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</si>
  <si>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</si>
  <si>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</si>
  <si>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</si>
  <si>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</si>
  <si>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</si>
  <si>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</si>
  <si>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</si>
  <si>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</si>
  <si>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</si>
  <si>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</si>
  <si>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</si>
  <si>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</si>
  <si>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</si>
  <si>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</si>
  <si>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</si>
  <si>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</si>
  <si>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</si>
  <si>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</si>
  <si>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</si>
  <si>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</si>
  <si>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</si>
  <si>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</si>
  <si>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</si>
  <si>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</si>
  <si>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</si>
  <si>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</si>
  <si>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</si>
  <si>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</si>
  <si>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</si>
  <si>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</si>
  <si>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</si>
  <si>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</si>
  <si>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</si>
  <si>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</si>
  <si>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</si>
  <si>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</si>
  <si>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</si>
  <si>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</si>
  <si>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</si>
  <si>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</si>
  <si>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</si>
  <si>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</si>
  <si>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</si>
  <si>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</si>
  <si>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</si>
  <si>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</si>
  <si>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</si>
  <si>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</si>
  <si>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</si>
  <si>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</si>
  <si>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</si>
  <si>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</si>
  <si>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</si>
  <si>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</si>
  <si>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</si>
  <si>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</si>
  <si>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</si>
  <si>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</si>
  <si>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</si>
  <si>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</si>
  <si>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</si>
  <si>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</si>
  <si>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</si>
  <si>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</si>
  <si>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</si>
  <si>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</si>
  <si>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</si>
  <si>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</si>
  <si>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</si>
  <si>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</si>
  <si>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</si>
  <si>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</si>
  <si>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</si>
  <si>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</si>
  <si>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</si>
  <si>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</si>
  <si>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</si>
  <si>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</si>
  <si>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</si>
  <si>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</si>
  <si>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</si>
  <si>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</si>
  <si>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</si>
  <si>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</si>
  <si>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</si>
  <si>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</si>
  <si>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</si>
  <si>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</si>
  <si>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</si>
  <si>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</si>
  <si>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</si>
  <si>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</si>
  <si>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</si>
  <si>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</si>
  <si>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</si>
  <si>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</si>
  <si>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</si>
  <si>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</si>
  <si>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</si>
  <si>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</si>
  <si>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</si>
  <si>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</si>
  <si>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</si>
  <si>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</si>
  <si>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</si>
  <si>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</si>
  <si>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</si>
  <si>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</si>
  <si>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</si>
  <si>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</si>
  <si>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</si>
  <si>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</si>
  <si>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</si>
  <si>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</si>
  <si>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</si>
  <si>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</si>
  <si>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</si>
  <si>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</si>
  <si>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</si>
  <si>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</si>
  <si>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</si>
  <si>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</si>
  <si>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</si>
  <si>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</si>
  <si>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</si>
  <si>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</si>
  <si>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</si>
  <si>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</si>
  <si>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</si>
  <si>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</si>
  <si>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</si>
  <si>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</si>
  <si>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</si>
  <si>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</si>
  <si>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</si>
  <si>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</si>
  <si>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</si>
  <si>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</si>
  <si>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</si>
  <si>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</si>
  <si>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</si>
  <si>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</si>
  <si>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</si>
  <si>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</si>
  <si>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</si>
  <si>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</si>
  <si>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</si>
  <si>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</si>
  <si>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</si>
  <si>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</si>
  <si>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</si>
  <si>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</si>
  <si>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</si>
  <si>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</si>
  <si>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</si>
  <si>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</si>
  <si>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</si>
  <si>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</si>
  <si>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</si>
  <si>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</si>
  <si>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</si>
  <si>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</si>
  <si>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</si>
  <si>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</si>
  <si>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</si>
  <si>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</si>
  <si>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</si>
  <si>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</si>
  <si>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</si>
  <si>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</si>
  <si>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</si>
  <si>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</si>
  <si>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</si>
  <si>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</si>
  <si>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</si>
  <si>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</si>
  <si>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</si>
  <si>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</si>
  <si>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</si>
  <si>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</si>
  <si>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</si>
  <si>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</si>
  <si>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</si>
  <si>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</si>
  <si>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</si>
  <si>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</si>
  <si>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</si>
  <si>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</si>
  <si>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</si>
  <si>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</si>
  <si>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</si>
  <si>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</si>
  <si>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</si>
  <si>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</si>
  <si>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</si>
  <si>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</si>
  <si>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</si>
  <si>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</si>
  <si>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</si>
  <si>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</si>
  <si>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</si>
  <si>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</si>
  <si>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</si>
  <si>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</si>
  <si>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</si>
  <si>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</si>
  <si>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</si>
  <si>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</si>
  <si>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</si>
  <si>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</si>
  <si>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</si>
  <si>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</si>
  <si>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</si>
  <si>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</si>
  <si>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</si>
  <si>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</si>
  <si>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</si>
  <si>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</si>
  <si>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</si>
  <si>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</si>
  <si>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</si>
  <si>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</si>
  <si>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</si>
  <si>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</si>
  <si>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</si>
  <si>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</si>
  <si>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</si>
  <si>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</si>
  <si>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</si>
  <si>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</si>
  <si>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</si>
  <si>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</si>
  <si>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</si>
  <si>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</si>
  <si>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</si>
  <si>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</si>
  <si>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</si>
  <si>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</si>
  <si>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</si>
  <si>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</si>
  <si>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</si>
  <si>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</si>
  <si>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</si>
  <si>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</si>
  <si>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</si>
  <si>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</si>
  <si>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</si>
  <si>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</si>
  <si>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</si>
  <si>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</si>
  <si>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</si>
  <si>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</si>
  <si>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</si>
  <si>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</si>
  <si>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</si>
  <si>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</si>
  <si>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</si>
  <si>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</si>
  <si>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</si>
  <si>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</si>
  <si>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</si>
  <si>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</si>
  <si>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</si>
  <si>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</si>
  <si>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</si>
  <si>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</si>
  <si>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</si>
  <si>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</si>
  <si>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</si>
  <si>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</si>
  <si>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</si>
  <si>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</si>
  <si>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</si>
  <si>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</si>
  <si>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</si>
  <si>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</si>
  <si>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</si>
  <si>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</si>
  <si>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</si>
  <si>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</si>
  <si>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</si>
  <si>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</si>
  <si>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</si>
  <si>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</si>
  <si>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</si>
  <si>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</si>
  <si>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</si>
  <si>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</si>
  <si>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</si>
  <si>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</si>
  <si>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</si>
  <si>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</si>
  <si>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</si>
  <si>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</si>
  <si>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</si>
  <si>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</si>
  <si>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</si>
  <si>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</si>
  <si>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</si>
  <si>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</si>
  <si>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</si>
  <si>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</si>
  <si>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</si>
  <si>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</si>
  <si>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</si>
  <si>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</si>
  <si>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</si>
  <si>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</si>
  <si>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</si>
  <si>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</si>
  <si>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</si>
  <si>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</si>
  <si>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</si>
  <si>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</si>
  <si>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</si>
  <si>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</si>
  <si>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</si>
  <si>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</si>
  <si>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</si>
  <si>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</si>
  <si>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</si>
  <si>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</si>
  <si>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</si>
  <si>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</si>
  <si>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</si>
  <si>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</si>
  <si>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</si>
  <si>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</si>
  <si>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</si>
  <si>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</si>
  <si>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</si>
  <si>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</si>
  <si>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</si>
  <si>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</si>
  <si>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</si>
  <si>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</si>
  <si>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</si>
  <si>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</si>
  <si>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</si>
  <si>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</si>
  <si>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</si>
  <si>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</si>
  <si>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</si>
  <si>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</si>
  <si>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</si>
  <si>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</si>
  <si>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</si>
  <si>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</si>
  <si>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</si>
  <si>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</si>
  <si>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</si>
  <si>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</si>
  <si>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</si>
  <si>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</si>
  <si>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</si>
  <si>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</si>
  <si>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</si>
  <si>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</si>
  <si>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</si>
  <si>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</si>
  <si>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</si>
  <si>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</si>
  <si>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</si>
  <si>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</si>
  <si>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</si>
  <si>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</si>
  <si>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</si>
  <si>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</si>
  <si>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</si>
  <si>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</si>
  <si>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</si>
  <si>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</si>
  <si>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</si>
  <si>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</si>
  <si>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</si>
  <si>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</si>
  <si>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</si>
  <si>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</si>
  <si>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</si>
  <si>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</si>
  <si>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</si>
  <si>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</si>
  <si>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</si>
  <si>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</si>
  <si>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</si>
  <si>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</si>
  <si>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</si>
  <si>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</si>
  <si>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</si>
  <si>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</si>
  <si>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</si>
  <si>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</si>
  <si>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</si>
  <si>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</si>
  <si>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</si>
  <si>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</si>
  <si>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</si>
  <si>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</si>
  <si>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</si>
  <si>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</si>
  <si>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</si>
  <si>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</si>
  <si>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</si>
  <si>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</si>
  <si>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</si>
  <si>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</si>
  <si>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</si>
  <si>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</si>
  <si>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</si>
  <si>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</si>
  <si>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</si>
  <si>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</si>
  <si>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</si>
  <si>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</si>
  <si>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</si>
  <si>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</si>
  <si>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</si>
  <si>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</si>
  <si>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</si>
  <si>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</si>
  <si>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</si>
  <si>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</si>
  <si>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</si>
  <si>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</si>
  <si>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</si>
  <si>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</si>
  <si>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</si>
  <si>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</si>
  <si>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</si>
  <si>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</si>
  <si>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</si>
  <si>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</si>
  <si>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</si>
  <si>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</si>
  <si>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</si>
  <si>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</si>
  <si>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</si>
  <si>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</si>
  <si>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</si>
  <si>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</si>
  <si>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</si>
  <si>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</si>
  <si>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</si>
  <si>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</si>
  <si>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</si>
  <si>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</si>
  <si>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</si>
  <si>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</si>
  <si>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</si>
  <si>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</si>
  <si>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</si>
  <si>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</si>
  <si>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</si>
  <si>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</si>
  <si>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</si>
  <si>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</si>
  <si>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</si>
  <si>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</si>
  <si>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</si>
  <si>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</si>
  <si>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</si>
  <si>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</si>
  <si>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</si>
  <si>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</si>
  <si>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</si>
  <si>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</si>
  <si>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</si>
  <si>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</si>
  <si>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</si>
  <si>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</si>
  <si>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</si>
  <si>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</si>
  <si>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</si>
  <si>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</si>
  <si>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</si>
  <si>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</si>
  <si>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</si>
  <si>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</si>
  <si>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</si>
  <si>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</si>
  <si>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</si>
  <si>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</si>
  <si>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</si>
  <si>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</si>
  <si>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</si>
  <si>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</si>
  <si>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</si>
  <si>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</si>
  <si>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</si>
  <si>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</si>
  <si>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</si>
  <si>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</si>
  <si>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</si>
  <si>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</si>
  <si>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</si>
  <si>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</si>
  <si>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</si>
  <si>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</si>
  <si>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</si>
  <si>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</si>
  <si>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</si>
  <si>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</si>
  <si>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</si>
  <si>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</si>
  <si>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</si>
  <si>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</si>
  <si>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</si>
  <si>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</si>
  <si>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</si>
  <si>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</si>
  <si>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</si>
  <si>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</si>
  <si>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</si>
  <si>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</si>
  <si>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</si>
  <si>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</si>
  <si>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</si>
  <si>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</si>
  <si>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</si>
  <si>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</si>
  <si>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</si>
  <si>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</si>
  <si>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</si>
  <si>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</si>
  <si>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</si>
  <si>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</si>
  <si>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</si>
  <si>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</si>
  <si>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</si>
  <si>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</si>
  <si>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</si>
  <si>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</si>
  <si>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</si>
  <si>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</si>
  <si>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</si>
  <si>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</si>
  <si>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</si>
  <si>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</si>
  <si>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</si>
  <si>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</si>
  <si>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</si>
  <si>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</si>
  <si>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</si>
  <si>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</si>
  <si>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</si>
  <si>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</si>
  <si>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</si>
  <si>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</si>
  <si>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</si>
  <si>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</si>
  <si>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</si>
  <si>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</si>
  <si>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</si>
  <si>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</si>
  <si>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</si>
  <si>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</si>
  <si>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</si>
  <si>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</si>
  <si>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</si>
  <si>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</si>
  <si>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</si>
  <si>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</si>
  <si>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</si>
  <si>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</si>
  <si>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</si>
  <si>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</si>
  <si>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</si>
  <si>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</si>
  <si>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</si>
  <si>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</si>
  <si>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</si>
  <si>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</si>
  <si>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</si>
  <si>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</si>
  <si>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</si>
  <si>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</si>
  <si>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</si>
  <si>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</si>
  <si>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</si>
  <si>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</si>
  <si>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</si>
  <si>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</si>
  <si>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</si>
  <si>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</si>
  <si>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</si>
  <si>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</si>
  <si>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</si>
  <si>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</si>
  <si>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</si>
  <si>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</si>
  <si>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</si>
  <si>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</si>
  <si>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</si>
  <si>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</si>
  <si>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</si>
  <si>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</si>
  <si>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</si>
  <si>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</si>
  <si>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</si>
  <si>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</si>
  <si>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</si>
  <si>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</si>
  <si>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</si>
  <si>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</si>
  <si>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</si>
  <si>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</si>
  <si>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</si>
  <si>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</si>
  <si>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</si>
  <si>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</si>
  <si>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</si>
  <si>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</si>
  <si>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</si>
  <si>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</si>
  <si>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</si>
  <si>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</si>
  <si>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</si>
  <si>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</si>
  <si>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</si>
  <si>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</si>
  <si>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</si>
  <si>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</si>
  <si>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</si>
  <si>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</si>
  <si>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</si>
  <si>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</si>
  <si>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</si>
  <si>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</si>
  <si>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</si>
  <si>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</si>
  <si>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</si>
  <si>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</si>
  <si>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</si>
  <si>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</si>
  <si>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</si>
  <si>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</si>
  <si>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</si>
  <si>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</si>
  <si>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</si>
  <si>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</si>
  <si>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</si>
  <si>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</si>
  <si>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</si>
  <si>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</si>
  <si>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</si>
  <si>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</si>
  <si>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</si>
  <si>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</si>
  <si>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</si>
  <si>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</si>
  <si>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</si>
  <si>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</si>
  <si>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</si>
  <si>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</si>
  <si>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</si>
  <si>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</si>
  <si>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</si>
  <si>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</si>
  <si>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</si>
  <si>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</si>
  <si>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</si>
  <si>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</si>
  <si>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</si>
  <si>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</si>
  <si>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</si>
  <si>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</si>
  <si>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</si>
  <si>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</si>
  <si>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</si>
  <si>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</si>
  <si>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</si>
  <si>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</si>
  <si>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</si>
  <si>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</si>
  <si>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</si>
  <si>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</si>
  <si>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</si>
  <si>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</si>
  <si>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</si>
  <si>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</si>
  <si>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</si>
  <si>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</si>
  <si>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</si>
  <si>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</si>
  <si>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</si>
  <si>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</si>
  <si>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</si>
  <si>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</si>
  <si>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</si>
  <si>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</si>
  <si>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</si>
  <si>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</si>
  <si>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</si>
  <si>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</si>
  <si>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</si>
  <si>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</si>
  <si>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</si>
  <si>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</si>
  <si>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</si>
  <si>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</si>
  <si>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</si>
  <si>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</si>
  <si>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</si>
  <si>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</si>
  <si>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</si>
  <si>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</si>
  <si>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</si>
  <si>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</si>
  <si>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</si>
  <si>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</si>
  <si>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</si>
  <si>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</si>
  <si>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</si>
  <si>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</si>
  <si>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</si>
  <si>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</si>
  <si>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</si>
  <si>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</si>
  <si>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</si>
  <si>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</si>
  <si>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</si>
  <si>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</si>
  <si>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</si>
  <si>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</si>
  <si>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</si>
  <si>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</si>
  <si>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</si>
  <si>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</si>
  <si>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</si>
  <si>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</si>
  <si>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</si>
  <si>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</si>
  <si>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</si>
  <si>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</si>
  <si>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</si>
  <si>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</si>
  <si>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</si>
  <si>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</si>
  <si>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</si>
  <si>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</si>
  <si>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</si>
  <si>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</si>
  <si>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</si>
  <si>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</si>
  <si>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</si>
  <si>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</si>
  <si>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</si>
  <si>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</si>
  <si>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</si>
  <si>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</si>
  <si>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</si>
  <si>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</si>
  <si>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</si>
  <si>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</si>
  <si>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</si>
  <si>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</si>
  <si>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</si>
  <si>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</si>
  <si>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</si>
  <si>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</si>
  <si>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</si>
  <si>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</si>
  <si>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</si>
  <si>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</si>
  <si>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</si>
  <si>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</si>
  <si>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</si>
  <si>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</si>
  <si>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</si>
  <si>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</si>
  <si>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</si>
  <si>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</si>
  <si>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</si>
  <si>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</si>
  <si>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</si>
  <si>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</si>
  <si>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</si>
  <si>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</si>
  <si>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</si>
  <si>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</si>
  <si>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</si>
  <si>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</si>
  <si>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</si>
  <si>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</si>
  <si>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</si>
  <si>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</si>
  <si>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</si>
  <si>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</si>
  <si>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</si>
  <si>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</si>
  <si>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</si>
  <si>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</si>
  <si>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</si>
  <si>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</si>
  <si>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</si>
  <si>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</si>
  <si>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</si>
  <si>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</si>
  <si>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</si>
  <si>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</si>
  <si>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</si>
  <si>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</si>
  <si>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</si>
  <si>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</si>
  <si>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</si>
  <si>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</si>
  <si>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</si>
  <si>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</si>
  <si>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</si>
  <si>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</si>
  <si>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</si>
  <si>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</si>
  <si>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</si>
  <si>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</si>
  <si>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</si>
  <si>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</si>
  <si>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</si>
  <si>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</si>
  <si>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</si>
  <si>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</si>
  <si>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</si>
  <si>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</si>
  <si>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</si>
  <si>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</si>
  <si>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</si>
  <si>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</si>
  <si>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</si>
  <si>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</si>
  <si>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</si>
  <si>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</si>
  <si>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</si>
  <si>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</si>
  <si>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</si>
  <si>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</si>
  <si>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</si>
  <si>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</si>
  <si>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</si>
  <si>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</si>
  <si>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</si>
  <si>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</si>
  <si>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</si>
  <si>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</si>
  <si>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</si>
  <si>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</si>
  <si>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</si>
  <si>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</si>
  <si>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</si>
  <si>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</si>
  <si>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</si>
  <si>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</si>
  <si>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</si>
  <si>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</si>
  <si>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</si>
  <si>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</si>
  <si>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</si>
  <si>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</si>
  <si>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</si>
  <si>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</si>
  <si>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</si>
  <si>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</si>
  <si>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</si>
  <si>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</si>
  <si>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</si>
  <si>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</si>
  <si>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</si>
  <si>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</si>
  <si>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</si>
  <si>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</si>
  <si>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</si>
  <si>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</si>
  <si>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</si>
  <si>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</si>
  <si>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</si>
  <si>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</si>
  <si>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</si>
  <si>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</si>
  <si>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</si>
  <si>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</si>
  <si>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</si>
  <si>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</si>
  <si>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</si>
  <si>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</si>
  <si>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</si>
  <si>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</si>
  <si>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</si>
  <si>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</si>
  <si>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</si>
  <si>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</si>
  <si>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</si>
  <si>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</si>
  <si>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</si>
  <si>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</si>
  <si>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</si>
  <si>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</si>
  <si>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</si>
  <si>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</si>
  <si>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</si>
  <si>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</si>
  <si>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</si>
  <si>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</si>
  <si>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</si>
  <si>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</si>
  <si>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</si>
  <si>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</si>
  <si>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</si>
  <si>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</si>
  <si>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</si>
  <si>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</si>
  <si>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</si>
  <si>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</si>
  <si>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</si>
  <si>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</si>
  <si>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</si>
  <si>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</si>
  <si>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</si>
  <si>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</si>
  <si>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</si>
  <si>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</si>
  <si>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</si>
  <si>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</si>
  <si>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</si>
  <si>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</si>
  <si>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</si>
  <si>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</si>
  <si>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</si>
  <si>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</si>
  <si>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</si>
  <si>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</si>
  <si>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</si>
  <si>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</si>
  <si>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</si>
  <si>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</si>
  <si>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</si>
  <si>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</si>
  <si>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</si>
  <si>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</si>
  <si>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</si>
  <si>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</si>
  <si>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</si>
  <si>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</si>
  <si>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</si>
  <si>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</si>
  <si>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</si>
  <si>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</si>
  <si>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</si>
  <si>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</si>
  <si>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</si>
  <si>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</si>
  <si>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</si>
  <si>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</si>
  <si>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</si>
  <si>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</si>
  <si>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</si>
  <si>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</si>
  <si>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</si>
  <si>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</si>
  <si>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</si>
  <si>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</si>
  <si>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</si>
  <si>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</si>
  <si>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</si>
  <si>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</si>
  <si>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</si>
  <si>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</si>
  <si>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</si>
  <si>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</si>
  <si>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</si>
  <si>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</si>
  <si>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</si>
  <si>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</si>
  <si>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</si>
  <si>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</si>
  <si>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</si>
  <si>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</si>
  <si>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</si>
  <si>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</si>
  <si>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</si>
  <si>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</si>
  <si>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</si>
  <si>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</si>
  <si>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</si>
  <si>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</si>
  <si>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</si>
  <si>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</si>
  <si>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</si>
  <si>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</si>
  <si>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</si>
  <si>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</si>
  <si>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</si>
  <si>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</si>
  <si>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</si>
  <si>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</si>
  <si>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</si>
  <si>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</si>
  <si>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</si>
  <si>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</si>
  <si>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</si>
  <si>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</si>
  <si>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</si>
  <si>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</si>
  <si>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</si>
  <si>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</si>
  <si>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</si>
  <si>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</si>
  <si>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</si>
  <si>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</si>
  <si>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</si>
  <si>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</si>
  <si>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</si>
  <si>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</si>
  <si>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</si>
  <si>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</si>
  <si>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</si>
  <si>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</si>
  <si>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</si>
  <si>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</si>
  <si>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</si>
  <si>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</si>
  <si>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</si>
  <si>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</si>
  <si>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</si>
  <si>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</si>
  <si>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</si>
  <si>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</si>
  <si>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</si>
  <si>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</si>
  <si>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</si>
  <si>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</si>
  <si>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</si>
  <si>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</si>
  <si>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</si>
  <si>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</si>
  <si>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</si>
  <si>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</si>
  <si>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</si>
  <si>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</si>
  <si>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</si>
  <si>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</si>
  <si>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</si>
  <si>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</si>
  <si>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</si>
  <si>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</si>
  <si>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</si>
  <si>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</si>
  <si>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</si>
  <si>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</si>
  <si>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</si>
  <si>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</si>
  <si>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</si>
  <si>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</si>
  <si>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</si>
  <si>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</si>
  <si>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</si>
  <si>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</si>
  <si>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</si>
  <si>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</si>
  <si>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</si>
  <si>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</si>
  <si>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</si>
  <si>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</si>
  <si>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</si>
  <si>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</si>
  <si>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</si>
  <si>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</si>
  <si>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</si>
  <si>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</si>
  <si>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</si>
  <si>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</si>
  <si>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</si>
  <si>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</si>
  <si>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</si>
  <si>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</si>
  <si>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</si>
  <si>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</si>
  <si>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</si>
  <si>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</si>
  <si>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</si>
  <si>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</si>
  <si>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</si>
  <si>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</si>
  <si>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</si>
  <si>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</si>
  <si>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</si>
  <si>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</si>
  <si>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</si>
  <si>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</si>
  <si>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</si>
  <si>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</si>
  <si>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</si>
  <si>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</si>
  <si>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</si>
  <si>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</si>
  <si>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</si>
  <si>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</si>
  <si>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</si>
  <si>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</si>
  <si>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</si>
  <si>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</si>
  <si>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</si>
  <si>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</si>
  <si>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</si>
  <si>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</si>
  <si>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</si>
  <si>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</si>
  <si>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</si>
  <si>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</si>
  <si>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</si>
  <si>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</si>
  <si>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</si>
  <si>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</si>
  <si>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</si>
  <si>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</si>
  <si>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</si>
  <si>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</si>
  <si>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</si>
  <si>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</si>
  <si>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</si>
  <si>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</si>
  <si>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</si>
  <si>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</si>
  <si>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</si>
  <si>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</si>
  <si>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</si>
  <si>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</si>
  <si>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</si>
  <si>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</si>
  <si>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</si>
  <si>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</si>
  <si>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</si>
  <si>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</si>
  <si>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</si>
  <si>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</si>
  <si>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</si>
  <si>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</si>
  <si>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</si>
  <si>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</si>
  <si>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</si>
  <si>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</si>
  <si>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</si>
  <si>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</si>
  <si>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</si>
  <si>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</si>
  <si>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</si>
  <si>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</si>
  <si>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</si>
  <si>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</si>
  <si>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</si>
  <si>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</si>
  <si>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</si>
  <si>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</si>
  <si>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</si>
  <si>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</si>
  <si>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</si>
  <si>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</si>
  <si>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</si>
  <si>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</si>
  <si>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</si>
  <si>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</si>
  <si>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</si>
  <si>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</si>
  <si>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</si>
  <si>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</si>
  <si>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</si>
  <si>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</si>
  <si>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</si>
  <si>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</si>
  <si>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</si>
  <si>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</si>
  <si>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</si>
  <si>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</si>
  <si>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</si>
  <si>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</si>
  <si>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</si>
  <si>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</si>
  <si>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</si>
  <si>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</si>
  <si>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</si>
  <si>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</si>
  <si>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</si>
  <si>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</si>
  <si>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</si>
  <si>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</si>
  <si>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</si>
  <si>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</si>
  <si>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</si>
  <si>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</si>
  <si>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</si>
  <si>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</si>
  <si>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</si>
  <si>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</si>
  <si>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</si>
  <si>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</si>
  <si>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</si>
  <si>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</si>
  <si>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</si>
  <si>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</si>
  <si>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</si>
  <si>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</si>
  <si>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</si>
  <si>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</si>
  <si>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</si>
  <si>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</si>
  <si>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</si>
  <si>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</si>
  <si>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</si>
  <si>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</si>
  <si>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</si>
  <si>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</si>
  <si>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</si>
  <si>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</si>
  <si>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</si>
  <si>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</si>
  <si>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</si>
  <si>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</si>
  <si>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</si>
  <si>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</si>
  <si>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</si>
  <si>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</si>
  <si>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</si>
  <si>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</si>
  <si>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</si>
  <si>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</si>
  <si>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</si>
  <si>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</si>
  <si>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</si>
  <si>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</si>
  <si>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</si>
  <si>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</si>
  <si>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</si>
  <si>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</si>
  <si>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</si>
  <si>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</si>
  <si>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</si>
  <si>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</si>
  <si>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</si>
  <si>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</si>
  <si>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</si>
  <si>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</si>
  <si>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</si>
  <si>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</si>
  <si>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</si>
  <si>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</si>
  <si>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</si>
  <si>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</si>
  <si>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</si>
  <si>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</si>
  <si>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</si>
  <si>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</si>
  <si>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</si>
  <si>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</si>
  <si>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</si>
  <si>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</si>
  <si>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</si>
  <si>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</si>
  <si>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</si>
  <si>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</si>
  <si>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</si>
  <si>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</si>
  <si>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</si>
  <si>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</si>
  <si>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</si>
  <si>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</si>
  <si>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</si>
  <si>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</si>
  <si>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</si>
  <si>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</si>
  <si>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</si>
  <si>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</si>
  <si>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</si>
  <si>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</si>
  <si>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</si>
  <si>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</si>
  <si>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</si>
  <si>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</si>
  <si>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</si>
  <si>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</si>
  <si>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</si>
  <si>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</si>
  <si>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</si>
  <si>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</si>
  <si>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</si>
  <si>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</si>
  <si>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</si>
  <si>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</si>
  <si>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</si>
  <si>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</si>
  <si>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</si>
  <si>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</si>
  <si>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</si>
  <si>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</si>
  <si>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</si>
  <si>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</si>
  <si>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</si>
  <si>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</si>
  <si>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</si>
  <si>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</si>
  <si>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</si>
  <si>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</si>
  <si>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</si>
  <si>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</si>
  <si>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</si>
  <si>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</si>
  <si>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</si>
  <si>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</si>
  <si>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</si>
  <si>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</si>
  <si>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</si>
  <si>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</si>
  <si>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</si>
  <si>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</si>
  <si>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</si>
  <si>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</si>
  <si>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</si>
  <si>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</si>
  <si>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</si>
  <si>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</si>
  <si>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</si>
  <si>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</si>
  <si>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</si>
  <si>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</si>
  <si>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</si>
  <si>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</si>
  <si>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</si>
  <si>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</si>
  <si>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</si>
  <si>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</si>
  <si>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</si>
  <si>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</si>
  <si>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</si>
  <si>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</si>
  <si>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</si>
  <si>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</si>
  <si>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</si>
  <si>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</si>
  <si>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</si>
  <si>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</si>
  <si>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</si>
  <si>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</si>
  <si>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</si>
  <si>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</si>
  <si>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</si>
  <si>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</si>
  <si>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</si>
  <si>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</si>
  <si>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</si>
  <si>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</si>
  <si>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</si>
  <si>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</si>
  <si>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</si>
  <si>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</si>
  <si>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</si>
  <si>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</si>
  <si>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</si>
  <si>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</si>
  <si>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</si>
  <si>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</si>
  <si>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</si>
  <si>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</si>
  <si>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</si>
  <si>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</si>
  <si>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</si>
  <si>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</si>
  <si>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</si>
  <si>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</si>
  <si>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</si>
  <si>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</si>
  <si>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</si>
  <si>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</si>
  <si>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</si>
  <si>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</si>
  <si>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</si>
  <si>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</si>
  <si>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</si>
  <si>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</si>
  <si>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</si>
  <si>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</si>
  <si>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</si>
  <si>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</si>
  <si>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</si>
  <si>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</si>
  <si>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</si>
  <si>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</si>
  <si>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</si>
  <si>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</si>
  <si>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</si>
  <si>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</si>
  <si>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</si>
  <si>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</si>
  <si>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</si>
  <si>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</si>
  <si>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</si>
  <si>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</si>
  <si>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</si>
  <si>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</si>
  <si>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</si>
  <si>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</si>
  <si>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</si>
  <si>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</si>
  <si>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</si>
  <si>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</si>
  <si>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</si>
  <si>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</si>
  <si>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</si>
  <si>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</si>
  <si>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</si>
  <si>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</si>
  <si>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</si>
  <si>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</si>
  <si>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</si>
  <si>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</si>
  <si>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</si>
  <si>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</si>
  <si>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</si>
  <si>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</si>
  <si>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</si>
  <si>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</si>
  <si>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</si>
  <si>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</si>
  <si>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</si>
  <si>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</si>
  <si>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</si>
  <si>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</si>
  <si>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</si>
  <si>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</si>
  <si>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</si>
  <si>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</si>
  <si>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</si>
  <si>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</si>
  <si>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</si>
  <si>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</si>
  <si>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</si>
  <si>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</si>
  <si>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</si>
  <si>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</si>
  <si>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</si>
  <si>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</si>
  <si>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</si>
  <si>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</si>
  <si>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</si>
  <si>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</si>
  <si>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</si>
  <si>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</si>
  <si>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</si>
  <si>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</si>
  <si>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</si>
  <si>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</si>
  <si>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</si>
  <si>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</si>
  <si>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</si>
  <si>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</si>
  <si>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</si>
  <si>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</si>
  <si>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</si>
  <si>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</si>
  <si>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</si>
  <si>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</si>
  <si>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</si>
  <si>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</si>
  <si>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</si>
  <si>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</si>
  <si>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</si>
  <si>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</si>
  <si>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</si>
  <si>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</si>
  <si>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</si>
  <si>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</si>
  <si>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</si>
  <si>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</si>
  <si>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</si>
  <si>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</si>
  <si>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</si>
  <si>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</si>
  <si>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</si>
  <si>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</si>
  <si>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</si>
  <si>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</si>
  <si>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</si>
  <si>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</si>
  <si>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</si>
  <si>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</si>
  <si>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</si>
  <si>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</si>
  <si>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</si>
  <si>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</si>
  <si>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</si>
  <si>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</si>
  <si>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</si>
  <si>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</si>
  <si>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</si>
  <si>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</si>
  <si>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</si>
  <si>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</si>
  <si>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</si>
  <si>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</si>
  <si>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</si>
  <si>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</si>
  <si>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</si>
  <si>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</si>
  <si>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</si>
  <si>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</si>
  <si>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</si>
  <si>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</si>
  <si>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</si>
  <si>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</si>
  <si>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</si>
  <si>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</si>
  <si>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</si>
  <si>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</si>
  <si>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</si>
  <si>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</si>
  <si>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</si>
  <si>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</si>
  <si>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</si>
  <si>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</si>
  <si>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</si>
  <si>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</si>
  <si>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</si>
  <si>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</si>
  <si>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</si>
  <si>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</si>
  <si>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</si>
  <si>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</si>
  <si>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</si>
  <si>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</si>
  <si>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</si>
  <si>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</si>
  <si>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</si>
  <si>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</si>
  <si>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</si>
  <si>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</si>
  <si>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</si>
  <si>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</si>
  <si>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</si>
  <si>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</si>
  <si>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</si>
  <si>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</si>
  <si>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</si>
  <si>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</si>
  <si>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</si>
  <si>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</si>
  <si>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</si>
  <si>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</si>
  <si>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</si>
  <si>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</si>
  <si>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</si>
  <si>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</si>
  <si>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</si>
  <si>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</si>
  <si>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</si>
  <si>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</si>
  <si>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</si>
  <si>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</si>
  <si>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</si>
  <si>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</si>
  <si>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</si>
  <si>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</si>
  <si>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</si>
  <si>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</si>
  <si>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</si>
  <si>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</si>
  <si>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</si>
  <si>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</si>
  <si>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</si>
  <si>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</si>
  <si>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</si>
  <si>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</si>
  <si>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</si>
  <si>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</si>
  <si>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</si>
  <si>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</si>
  <si>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</si>
  <si>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</si>
  <si>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</si>
  <si>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</si>
  <si>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</si>
  <si>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</si>
  <si>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</si>
  <si>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</si>
  <si>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</si>
  <si>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</si>
  <si>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</si>
  <si>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</si>
  <si>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</si>
  <si>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</si>
  <si>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</si>
  <si>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</si>
  <si>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</si>
  <si>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</si>
  <si>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</si>
  <si>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</si>
  <si>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</si>
  <si>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</si>
  <si>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</si>
  <si>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</si>
  <si>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</si>
  <si>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</si>
  <si>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</si>
  <si>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</si>
  <si>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</si>
  <si>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</si>
  <si>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</si>
  <si>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</si>
  <si>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</si>
  <si>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</si>
  <si>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</si>
  <si>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</si>
  <si>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</si>
  <si>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</si>
  <si>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</si>
  <si>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</si>
  <si>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</si>
  <si>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</si>
  <si>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</si>
  <si>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</si>
  <si>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</si>
  <si>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</si>
  <si>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</si>
  <si>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</si>
  <si>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</si>
  <si>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</si>
  <si>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</si>
  <si>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</si>
  <si>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</si>
  <si>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</si>
  <si>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</si>
  <si>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</si>
  <si>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</si>
  <si>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</si>
  <si>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</si>
  <si>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</si>
  <si>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</si>
  <si>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</si>
  <si>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</si>
  <si>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</si>
  <si>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</si>
  <si>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</si>
  <si>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</si>
  <si>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</si>
  <si>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</si>
  <si>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</si>
  <si>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</si>
  <si>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</si>
  <si>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</si>
  <si>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</si>
  <si>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</si>
  <si>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</si>
  <si>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</si>
  <si>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</si>
  <si>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</si>
  <si>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</si>
  <si>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</si>
  <si>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</si>
  <si>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</si>
  <si>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</si>
  <si>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</si>
  <si>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</si>
  <si>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</si>
  <si>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</si>
  <si>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</si>
  <si>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</si>
  <si>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</si>
  <si>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</si>
  <si>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</si>
  <si>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</si>
  <si>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</si>
  <si>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</si>
  <si>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</si>
  <si>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</si>
  <si>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</si>
  <si>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</si>
  <si>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</si>
  <si>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</si>
  <si>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</si>
  <si>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</si>
  <si>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</si>
  <si>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</si>
  <si>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</si>
  <si>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</si>
  <si>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</si>
  <si>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</si>
  <si>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</si>
  <si>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</si>
  <si>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</si>
  <si>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</si>
  <si>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</si>
  <si>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</si>
  <si>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</si>
  <si>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</si>
  <si>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</si>
  <si>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</si>
  <si>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</si>
  <si>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</si>
  <si>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</si>
  <si>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</si>
  <si>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</si>
  <si>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</si>
  <si>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</si>
  <si>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</si>
  <si>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</si>
  <si>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</si>
  <si>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</si>
  <si>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</si>
  <si>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</si>
  <si>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</si>
  <si>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</si>
  <si>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</si>
  <si>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</si>
  <si>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</si>
  <si>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</si>
  <si>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</si>
  <si>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</si>
  <si>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</si>
  <si>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</si>
  <si>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</si>
  <si>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</si>
  <si>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</si>
  <si>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</si>
  <si>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</si>
  <si>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</si>
  <si>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</si>
  <si>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</si>
  <si>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</si>
  <si>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</si>
  <si>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</si>
  <si>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</si>
  <si>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</si>
  <si>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</si>
  <si>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</si>
  <si>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</si>
  <si>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</si>
  <si>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</si>
  <si>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</si>
  <si>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</si>
  <si>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</si>
  <si>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</si>
  <si>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</si>
  <si>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</si>
  <si>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</si>
  <si>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</si>
  <si>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</si>
  <si>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</si>
  <si>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</si>
  <si>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</si>
  <si>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</si>
  <si>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</si>
  <si>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</si>
  <si>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</si>
  <si>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</si>
  <si>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</si>
  <si>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</si>
  <si>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</si>
  <si>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</si>
  <si>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</si>
  <si>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</si>
  <si>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</si>
  <si>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</si>
  <si>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</si>
  <si>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</si>
  <si>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</si>
  <si>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</si>
  <si>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</si>
  <si>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</si>
  <si>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</si>
  <si>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</si>
  <si>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</si>
  <si>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</si>
  <si>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</si>
  <si>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</si>
  <si>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</si>
  <si>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</si>
  <si>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</si>
  <si>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</si>
  <si>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</si>
  <si>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</si>
  <si>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</si>
  <si>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</si>
  <si>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</si>
  <si>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</si>
  <si>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</si>
  <si>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</si>
  <si>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</si>
  <si>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</si>
  <si>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</si>
  <si>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</si>
  <si>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</si>
  <si>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</si>
  <si>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</si>
  <si>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</si>
  <si>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</si>
  <si>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</si>
  <si>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</si>
  <si>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</si>
  <si>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</si>
  <si>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</si>
  <si>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</si>
  <si>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</si>
  <si>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</si>
  <si>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</si>
  <si>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</si>
  <si>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</si>
  <si>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</si>
  <si>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</si>
  <si>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</si>
  <si>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</si>
  <si>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</si>
  <si>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</si>
  <si>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</si>
  <si>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</si>
  <si>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</si>
  <si>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</si>
  <si>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</si>
  <si>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</si>
  <si>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</si>
  <si>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</si>
  <si>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</si>
  <si>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</si>
  <si>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</si>
  <si>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</si>
  <si>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</si>
  <si>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</si>
  <si>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</si>
  <si>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</si>
  <si>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</si>
  <si>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</si>
  <si>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</si>
  <si>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</si>
  <si>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</si>
  <si>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</si>
  <si>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</si>
  <si>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</si>
  <si>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</si>
  <si>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</si>
  <si>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</si>
  <si>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</si>
  <si>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</si>
  <si>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</si>
  <si>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</si>
  <si>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</si>
  <si>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</si>
  <si>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</si>
  <si>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</si>
  <si>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</si>
  <si>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</si>
  <si>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</si>
  <si>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</si>
  <si>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</si>
  <si>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</si>
  <si>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</si>
  <si>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</si>
  <si>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</si>
  <si>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</si>
  <si>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</si>
  <si>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</si>
  <si>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</si>
  <si>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</si>
  <si>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</si>
  <si>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</si>
  <si>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</si>
  <si>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</si>
  <si>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</si>
  <si>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</si>
  <si>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</si>
  <si>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</si>
  <si>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</si>
  <si>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</si>
  <si>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</si>
  <si>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</si>
  <si>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</si>
  <si>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</si>
  <si>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</si>
  <si>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</si>
  <si>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</si>
  <si>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</si>
  <si>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</si>
  <si>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</si>
  <si>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</si>
  <si>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</si>
  <si>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</si>
  <si>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</si>
  <si>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</si>
  <si>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</si>
  <si>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</si>
  <si>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</si>
  <si>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</si>
  <si>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</si>
  <si>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</si>
  <si>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</si>
  <si>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</si>
  <si>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</si>
  <si>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</si>
  <si>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</si>
  <si>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</si>
  <si>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</si>
  <si>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</si>
  <si>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</si>
  <si>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</si>
  <si>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</si>
  <si>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</si>
  <si>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</si>
  <si>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</si>
  <si>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</si>
  <si>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</si>
  <si>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</si>
  <si>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</si>
  <si>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</si>
  <si>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</si>
  <si>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</si>
  <si>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</si>
  <si>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</si>
  <si>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</si>
  <si>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</si>
  <si>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</si>
  <si>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</si>
  <si>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</si>
  <si>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</si>
  <si>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</si>
  <si>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</si>
  <si>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</si>
  <si>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</si>
  <si>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</si>
  <si>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</si>
  <si>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</si>
  <si>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</si>
  <si>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</si>
  <si>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</si>
  <si>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</si>
  <si>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</si>
  <si>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</si>
  <si>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</si>
  <si>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</si>
  <si>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</si>
  <si>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</si>
  <si>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</si>
  <si>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</si>
  <si>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</si>
  <si>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</si>
  <si>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</si>
  <si>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</si>
  <si>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</si>
  <si>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</si>
  <si>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</si>
  <si>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</si>
  <si>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</si>
  <si>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</si>
  <si>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</si>
  <si>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</si>
  <si>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</si>
  <si>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</si>
  <si>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</si>
  <si>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</si>
  <si>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</si>
  <si>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</si>
  <si>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</si>
  <si>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</si>
  <si>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</si>
  <si>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</si>
  <si>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</si>
  <si>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</si>
  <si>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</si>
  <si>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</si>
  <si>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</si>
  <si>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</si>
  <si>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</si>
  <si>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</si>
  <si>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</si>
  <si>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</si>
  <si>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</si>
  <si>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</si>
  <si>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</si>
  <si>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</si>
  <si>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</si>
  <si>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</si>
  <si>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</si>
  <si>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</si>
  <si>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</si>
  <si>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</si>
  <si>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</si>
  <si>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</si>
  <si>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</si>
  <si>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</si>
  <si>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</si>
  <si>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</si>
  <si>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</si>
  <si>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</si>
  <si>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</si>
  <si>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</si>
  <si>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</si>
  <si>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</si>
  <si>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</si>
  <si>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</si>
  <si>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</si>
  <si>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</si>
  <si>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</si>
  <si>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</si>
  <si>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</si>
  <si>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</si>
  <si>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</si>
  <si>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</si>
  <si>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</si>
  <si>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</si>
  <si>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</si>
  <si>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</si>
  <si>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</si>
  <si>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</si>
  <si>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</si>
  <si>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</si>
  <si>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</si>
  <si>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</si>
  <si>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</si>
  <si>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</si>
  <si>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</si>
  <si>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</si>
  <si>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</si>
  <si>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</si>
  <si>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</si>
  <si>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</si>
  <si>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</si>
  <si>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</si>
  <si>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</si>
  <si>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</si>
  <si>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</si>
  <si>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</si>
  <si>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</si>
  <si>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</si>
  <si>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</si>
  <si>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</si>
  <si>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</si>
  <si>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</si>
  <si>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</si>
  <si>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</si>
  <si>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</si>
  <si>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</si>
  <si>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</si>
  <si>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</si>
  <si>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</si>
  <si>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</si>
  <si>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</si>
  <si>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</si>
  <si>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</si>
  <si>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</si>
  <si>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</si>
  <si>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</si>
  <si>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</si>
  <si>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</si>
  <si>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</si>
  <si>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</si>
  <si>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</si>
  <si>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</si>
  <si>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</si>
  <si>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</si>
  <si>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</si>
  <si>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</si>
  <si>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</si>
  <si>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</si>
  <si>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</si>
  <si>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</si>
  <si>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</si>
  <si>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</si>
  <si>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</si>
  <si>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</si>
  <si>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</si>
  <si>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</si>
  <si>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</si>
  <si>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</si>
  <si>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</si>
  <si>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</si>
  <si>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</si>
  <si>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</si>
  <si>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</si>
  <si>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</si>
  <si>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</si>
  <si>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</si>
  <si>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</si>
  <si>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</si>
  <si>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</si>
  <si>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</si>
  <si>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</si>
  <si>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</si>
  <si>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</si>
  <si>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</si>
  <si>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</si>
  <si>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</si>
  <si>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</si>
  <si>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</si>
  <si>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</si>
  <si>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</si>
  <si>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</si>
  <si>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</si>
  <si>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</si>
  <si>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</si>
  <si>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</si>
  <si>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</si>
  <si>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</si>
  <si>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</si>
  <si>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</si>
  <si>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</si>
  <si>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</si>
  <si>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</si>
  <si>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</si>
  <si>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</si>
  <si>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</si>
  <si>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</si>
  <si>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</si>
  <si>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</si>
  <si>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</si>
  <si>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</si>
  <si>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</si>
  <si>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</si>
  <si>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</si>
  <si>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</si>
  <si>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</si>
  <si>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</si>
  <si>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</si>
  <si>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</si>
  <si>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</si>
  <si>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</si>
  <si>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</si>
  <si>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</si>
  <si>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</si>
  <si>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</si>
  <si>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</si>
  <si>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</si>
  <si>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</si>
  <si>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</si>
  <si>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</si>
  <si>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</si>
  <si>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</si>
  <si>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</si>
  <si>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</si>
  <si>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</si>
  <si>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</si>
  <si>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</si>
  <si>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</si>
  <si>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</si>
  <si>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</si>
  <si>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</si>
  <si>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</si>
  <si>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</si>
  <si>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</si>
  <si>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</si>
  <si>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</si>
  <si>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</si>
  <si>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</si>
  <si>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</si>
  <si>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</si>
  <si>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</si>
  <si>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</si>
  <si>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</si>
  <si>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</si>
  <si>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</si>
  <si>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</si>
  <si>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</si>
  <si>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</si>
  <si>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</si>
  <si>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</si>
  <si>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</si>
  <si>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</si>
  <si>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</si>
  <si>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</si>
  <si>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</si>
  <si>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</si>
  <si>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</si>
  <si>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</si>
  <si>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</si>
  <si>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</si>
  <si>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</si>
  <si>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</si>
  <si>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</si>
  <si>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</si>
  <si>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</si>
  <si>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</si>
  <si>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</si>
  <si>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</si>
  <si>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</si>
  <si>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</si>
  <si>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</si>
  <si>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</si>
  <si>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</si>
  <si>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</si>
  <si>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</si>
  <si>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</si>
  <si>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</si>
  <si>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</si>
  <si>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</si>
  <si>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</si>
  <si>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</si>
  <si>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</si>
  <si>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</si>
  <si>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</si>
  <si>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</si>
  <si>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</si>
  <si>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</si>
  <si>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</si>
  <si>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</si>
  <si>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</si>
  <si>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</si>
  <si>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</si>
  <si>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</si>
  <si>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</si>
  <si>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</si>
  <si>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</si>
  <si>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</si>
  <si>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</si>
  <si>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</si>
  <si>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</si>
  <si>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</si>
  <si>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</si>
  <si>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</si>
  <si>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</si>
  <si>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</si>
  <si>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</si>
  <si>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</si>
  <si>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</si>
  <si>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</si>
  <si>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</si>
  <si>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</si>
  <si>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</si>
  <si>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</si>
  <si>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</si>
  <si>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</si>
  <si>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</si>
  <si>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</si>
  <si>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</si>
  <si>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</si>
  <si>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</si>
  <si>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</si>
  <si>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</si>
  <si>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</si>
  <si>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</si>
  <si>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</si>
  <si>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</si>
  <si>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</si>
  <si>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</si>
  <si>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</si>
  <si>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</si>
  <si>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</si>
  <si>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</si>
  <si>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</si>
  <si>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</si>
  <si>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</si>
  <si>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</si>
  <si>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</si>
  <si>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</si>
  <si>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</si>
  <si>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</si>
  <si>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</si>
  <si>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</si>
  <si>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</si>
  <si>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</si>
  <si>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</si>
  <si>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</si>
  <si>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</si>
  <si>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</si>
  <si>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</si>
  <si>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</si>
  <si>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</si>
  <si>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</si>
  <si>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</si>
  <si>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</si>
  <si>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</si>
  <si>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</si>
  <si>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</si>
  <si>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</si>
  <si>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</si>
  <si>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</si>
  <si>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</si>
  <si>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</si>
  <si>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</si>
  <si>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</si>
  <si>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</si>
  <si>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</si>
  <si>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</si>
  <si>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</si>
  <si>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</si>
  <si>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</si>
  <si>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</si>
  <si>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</si>
  <si>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</si>
  <si>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</si>
  <si>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</si>
  <si>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</si>
  <si>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</si>
  <si>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</si>
  <si>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</si>
  <si>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</si>
  <si>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</si>
  <si>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</si>
  <si>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</si>
  <si>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</si>
  <si>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</si>
  <si>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</si>
  <si>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</si>
  <si>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</si>
  <si>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</si>
  <si>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</si>
  <si>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</si>
  <si>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</si>
  <si>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</si>
  <si>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</si>
  <si>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</si>
  <si>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</si>
  <si>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</si>
  <si>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</si>
  <si>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</si>
  <si>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</si>
  <si>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</si>
  <si>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</si>
  <si>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</si>
  <si>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</si>
  <si>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</si>
  <si>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</si>
  <si>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</si>
  <si>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</si>
  <si>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</si>
  <si>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</si>
  <si>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</si>
  <si>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</si>
  <si>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</si>
  <si>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</si>
  <si>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</si>
  <si>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</si>
  <si>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</si>
  <si>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</si>
  <si>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</si>
  <si>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</si>
  <si>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</si>
  <si>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</si>
  <si>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</si>
  <si>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</si>
  <si>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</si>
  <si>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</si>
  <si>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</si>
  <si>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</si>
  <si>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</si>
  <si>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</si>
  <si>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</si>
  <si>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</si>
  <si>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</si>
  <si>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</si>
  <si>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</si>
  <si>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</si>
  <si>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</si>
  <si>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</si>
  <si>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</si>
  <si>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</si>
  <si>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</si>
  <si>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</si>
  <si>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</si>
  <si>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</si>
  <si>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</si>
  <si>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</si>
  <si>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</si>
  <si>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</si>
  <si>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</si>
  <si>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</si>
  <si>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</si>
  <si>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</si>
  <si>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</si>
  <si>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</si>
  <si>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</si>
  <si>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</si>
  <si>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</si>
  <si>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</si>
  <si>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</si>
  <si>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</si>
  <si>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</si>
  <si>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</si>
  <si>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</si>
  <si>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</si>
  <si>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</si>
  <si>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</si>
  <si>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</si>
  <si>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</si>
  <si>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</si>
  <si>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</si>
  <si>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</si>
  <si>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</si>
  <si>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</si>
  <si>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</si>
  <si>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</si>
  <si>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</si>
  <si>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</si>
  <si>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</si>
  <si>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</si>
  <si>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</si>
  <si>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</si>
  <si>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</si>
  <si>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</si>
  <si>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</si>
  <si>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</si>
  <si>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</si>
  <si>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</si>
  <si>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</si>
  <si>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</si>
  <si>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</si>
  <si>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</si>
  <si>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</si>
  <si>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</si>
  <si>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</si>
  <si>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</si>
  <si>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</si>
  <si>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</si>
  <si>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</si>
  <si>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</si>
  <si>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</si>
  <si>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</si>
  <si>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</si>
  <si>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</si>
  <si>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</si>
  <si>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</si>
  <si>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</si>
  <si>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</si>
  <si>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</si>
  <si>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</si>
  <si>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</si>
  <si>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</si>
  <si>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</si>
  <si>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</si>
  <si>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</si>
  <si>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</si>
  <si>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</si>
  <si>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</si>
  <si>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</si>
  <si>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</si>
  <si>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</si>
  <si>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</si>
  <si>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</si>
  <si>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</si>
  <si>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</si>
  <si>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</si>
  <si>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</si>
  <si>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</si>
  <si>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</si>
  <si>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</si>
  <si>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</si>
  <si>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</si>
  <si>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</si>
  <si>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</si>
  <si>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</si>
  <si>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</si>
  <si>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</si>
  <si>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</si>
  <si>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</si>
  <si>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</si>
  <si>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</si>
  <si>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</si>
  <si>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</si>
  <si>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</si>
  <si>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</si>
  <si>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</si>
  <si>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</si>
  <si>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</si>
  <si>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</si>
  <si>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</si>
  <si>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</si>
  <si>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</si>
  <si>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</si>
  <si>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</si>
  <si>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</si>
  <si>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</si>
  <si>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</si>
  <si>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</si>
  <si>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</si>
  <si>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</si>
  <si>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</si>
  <si>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</si>
  <si>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</si>
  <si>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</si>
  <si>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</si>
  <si>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</si>
  <si>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</si>
  <si>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</si>
  <si>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</si>
  <si>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</si>
  <si>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</si>
  <si>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</si>
  <si>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</si>
  <si>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</si>
  <si>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</si>
  <si>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</si>
  <si>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</si>
  <si>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</si>
  <si>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</si>
  <si>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</si>
  <si>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</si>
  <si>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</si>
  <si>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</si>
  <si>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</si>
  <si>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</si>
  <si>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</si>
  <si>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</si>
  <si>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</si>
  <si>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</si>
  <si>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</si>
  <si>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</si>
  <si>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</si>
  <si>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</si>
  <si>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</si>
  <si>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</si>
  <si>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</si>
  <si>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</si>
  <si>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</si>
  <si>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</si>
  <si>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</si>
  <si>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</si>
  <si>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</si>
  <si>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</si>
  <si>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</si>
  <si>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</si>
  <si>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</si>
  <si>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</si>
  <si>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</si>
  <si>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</si>
  <si>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</si>
  <si>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</si>
  <si>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</si>
  <si>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</si>
  <si>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</si>
  <si>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</si>
  <si>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</si>
  <si>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</si>
  <si>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</si>
  <si>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</si>
  <si>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</si>
  <si>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</si>
  <si>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</si>
  <si>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</si>
  <si>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</si>
  <si>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</si>
  <si>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</si>
  <si>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</si>
  <si>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</si>
  <si>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</si>
  <si>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</si>
  <si>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</si>
  <si>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</si>
  <si>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</si>
  <si>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</si>
  <si>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</si>
  <si>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</si>
  <si>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</si>
  <si>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</si>
  <si>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</si>
  <si>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</si>
  <si>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</si>
  <si>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</si>
  <si>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</si>
  <si>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</si>
  <si>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</si>
  <si>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</si>
  <si>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</si>
  <si>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</si>
  <si>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</si>
  <si>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</si>
  <si>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</si>
  <si>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</si>
  <si>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</si>
  <si>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</si>
  <si>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</si>
  <si>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</si>
  <si>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</si>
  <si>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</si>
  <si>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</si>
  <si>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</si>
  <si>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</si>
  <si>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</si>
  <si>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</si>
  <si>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</si>
  <si>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</si>
  <si>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</si>
  <si>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</si>
  <si>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</si>
  <si>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</si>
  <si>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</si>
  <si>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</si>
  <si>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</si>
  <si>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</si>
  <si>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</si>
  <si>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</si>
  <si>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</si>
  <si>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</si>
  <si>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</si>
  <si>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</si>
  <si>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</si>
  <si>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</si>
  <si>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</si>
  <si>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</si>
  <si>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</si>
  <si>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</si>
  <si>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</si>
  <si>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</si>
  <si>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</si>
  <si>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</si>
  <si>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</si>
  <si>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</si>
  <si>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</si>
  <si>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</si>
  <si>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</si>
  <si>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</si>
  <si>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</si>
  <si>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</si>
  <si>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</si>
  <si>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</si>
  <si>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</si>
  <si>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</si>
  <si>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</si>
  <si>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</si>
  <si>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</si>
  <si>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</si>
  <si>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</si>
  <si>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</si>
  <si>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</si>
  <si>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</si>
  <si>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</si>
  <si>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</si>
  <si>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</si>
  <si>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</si>
  <si>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</si>
  <si>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</si>
  <si>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</si>
  <si>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</si>
  <si>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</si>
  <si>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</si>
  <si>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</si>
  <si>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</si>
  <si>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</si>
  <si>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</si>
  <si>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</si>
  <si>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</si>
  <si>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</si>
  <si>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</si>
  <si>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</si>
  <si>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</si>
  <si>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</si>
  <si>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</si>
  <si>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</si>
  <si>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</si>
  <si>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</si>
  <si>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</si>
  <si>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</si>
  <si>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</si>
  <si>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</si>
  <si>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</si>
  <si>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</si>
  <si>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</si>
  <si>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</si>
  <si>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</si>
  <si>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</si>
  <si>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</si>
  <si>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</si>
  <si>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</si>
  <si>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</si>
  <si>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</si>
  <si>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</si>
  <si>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</si>
  <si>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</si>
  <si>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</si>
  <si>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</si>
  <si>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</si>
  <si>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</si>
  <si>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</si>
  <si>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</si>
  <si>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</si>
  <si>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</si>
  <si>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</si>
  <si>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</si>
  <si>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</si>
  <si>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</si>
  <si>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</si>
  <si>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</si>
  <si>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</si>
  <si>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</si>
  <si>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</si>
  <si>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</si>
  <si>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</si>
  <si>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</si>
  <si>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</si>
  <si>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</si>
  <si>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</si>
  <si>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</si>
  <si>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</si>
  <si>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</si>
  <si>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</si>
  <si>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</si>
  <si>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</si>
  <si>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</si>
  <si>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</si>
  <si>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</si>
  <si>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</si>
  <si>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</si>
  <si>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</si>
  <si>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</si>
  <si>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</si>
  <si>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</si>
  <si>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</si>
  <si>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</si>
  <si>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</si>
  <si>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</si>
  <si>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</si>
  <si>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</si>
  <si>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</si>
  <si>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</si>
  <si>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</si>
  <si>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</si>
  <si>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</si>
  <si>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</si>
  <si>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</si>
  <si>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</si>
  <si>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</si>
  <si>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</si>
  <si>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</si>
  <si>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</si>
  <si>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</si>
  <si>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</si>
  <si>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</si>
  <si>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</si>
  <si>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</si>
  <si>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</si>
  <si>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</si>
  <si>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</si>
  <si>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</si>
  <si>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</si>
  <si>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</si>
  <si>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</si>
  <si>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</si>
  <si>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</si>
  <si>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</si>
  <si>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</si>
  <si>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</si>
  <si>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</si>
  <si>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</si>
  <si>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</si>
  <si>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</si>
  <si>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</si>
  <si>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</si>
  <si>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</si>
  <si>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</si>
  <si>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</si>
  <si>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</si>
  <si>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</si>
  <si>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</si>
  <si>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</si>
  <si>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</si>
  <si>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</si>
  <si>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</si>
  <si>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</si>
  <si>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</si>
  <si>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</si>
  <si>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</si>
  <si>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</si>
  <si>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</si>
  <si>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</si>
  <si>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</si>
  <si>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</si>
  <si>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</si>
  <si>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</si>
  <si>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</si>
  <si>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</si>
  <si>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</si>
  <si>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</si>
  <si>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</si>
  <si>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</si>
  <si>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</si>
  <si>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</si>
  <si>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</si>
  <si>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</si>
  <si>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</si>
  <si>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</si>
  <si>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</si>
  <si>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</si>
  <si>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</si>
  <si>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</si>
  <si>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</si>
  <si>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</si>
  <si>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</si>
  <si>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</si>
  <si>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</si>
  <si>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</si>
  <si>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</si>
  <si>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</si>
  <si>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</si>
  <si>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</si>
  <si>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</si>
  <si>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</si>
  <si>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</si>
  <si>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</si>
  <si>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</si>
  <si>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</si>
  <si>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</si>
  <si>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</si>
  <si>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</si>
  <si>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</si>
  <si>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</si>
  <si>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</si>
  <si>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</si>
  <si>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</si>
  <si>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</si>
  <si>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</si>
  <si>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</si>
  <si>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</si>
  <si>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</si>
  <si>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</si>
  <si>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</si>
  <si>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</si>
  <si>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</si>
  <si>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</si>
  <si>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</si>
  <si>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</si>
  <si>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</si>
  <si>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</si>
  <si>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</si>
  <si>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</si>
  <si>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</si>
  <si>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</si>
  <si>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</si>
  <si>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</si>
  <si>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</si>
  <si>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</si>
  <si>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</si>
  <si>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</si>
  <si>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</si>
  <si>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</si>
  <si>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</si>
  <si>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</si>
  <si>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</si>
  <si>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</si>
  <si>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</si>
  <si>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</si>
  <si>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</si>
  <si>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</si>
  <si>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</si>
  <si>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</si>
  <si>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</si>
  <si>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</si>
  <si>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</si>
  <si>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</si>
  <si>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</si>
  <si>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</si>
  <si>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</si>
  <si>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</si>
  <si>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</si>
  <si>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</si>
  <si>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</si>
  <si>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</si>
  <si>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</si>
  <si>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</si>
  <si>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</si>
  <si>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</si>
  <si>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</si>
  <si>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</si>
  <si>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</si>
  <si>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</si>
  <si>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</si>
  <si>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</si>
  <si>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</si>
  <si>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</si>
  <si>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</si>
  <si>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</si>
  <si>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</si>
  <si>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</si>
  <si>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</si>
  <si>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</si>
  <si>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</si>
  <si>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</si>
  <si>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</si>
  <si>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</si>
  <si>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</si>
  <si>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</si>
  <si>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</si>
  <si>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</si>
  <si>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</si>
  <si>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</si>
  <si>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</si>
  <si>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</si>
  <si>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</si>
  <si>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</si>
  <si>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</si>
  <si>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</si>
  <si>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</si>
  <si>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</si>
  <si>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</si>
  <si>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</si>
  <si>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</si>
  <si>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</si>
  <si>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</si>
  <si>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</si>
  <si>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</si>
  <si>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</si>
  <si>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</si>
  <si>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</si>
  <si>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</si>
  <si>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</si>
  <si>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</si>
  <si>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</si>
  <si>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</si>
  <si>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</si>
  <si>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</si>
  <si>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</si>
  <si>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</si>
  <si>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</si>
  <si>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</si>
  <si>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</si>
  <si>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</si>
  <si>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</si>
  <si>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</si>
  <si>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</si>
  <si>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</si>
  <si>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</si>
  <si>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</si>
  <si>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</si>
  <si>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</si>
  <si>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</si>
  <si>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</si>
  <si>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</si>
  <si>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</si>
  <si>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</si>
  <si>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</si>
  <si>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</si>
  <si>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</si>
  <si>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</si>
  <si>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</si>
  <si>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</si>
  <si>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</si>
  <si>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</si>
  <si>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</si>
  <si>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</si>
  <si>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</si>
  <si>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</si>
  <si>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</si>
  <si>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</si>
  <si>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</si>
  <si>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</si>
  <si>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</si>
  <si>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</si>
  <si>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</si>
  <si>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</si>
  <si>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</si>
  <si>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</si>
  <si>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</si>
  <si>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</si>
  <si>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</si>
  <si>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</si>
  <si>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</si>
  <si>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</si>
  <si>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</si>
  <si>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</si>
  <si>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</si>
  <si>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</si>
  <si>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</si>
  <si>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</si>
  <si>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</si>
  <si>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</si>
  <si>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</si>
  <si>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</si>
  <si>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</si>
  <si>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</si>
  <si>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</si>
  <si>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</si>
  <si>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</si>
  <si>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</si>
  <si>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</si>
  <si>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</si>
  <si>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</si>
  <si>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</si>
  <si>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</si>
  <si>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</si>
  <si>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</si>
  <si>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</si>
  <si>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</si>
  <si>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</si>
  <si>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</si>
  <si>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</si>
  <si>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</si>
  <si>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</si>
  <si>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</si>
  <si>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</si>
  <si>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</si>
  <si>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</si>
  <si>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</si>
  <si>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</si>
  <si>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</si>
  <si>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</si>
  <si>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</si>
  <si>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</si>
  <si>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</si>
  <si>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</si>
  <si>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</si>
  <si>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</si>
  <si>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</si>
  <si>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</si>
  <si>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</si>
  <si>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</si>
  <si>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</si>
  <si>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</si>
  <si>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</si>
  <si>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</si>
  <si>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</si>
  <si>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</si>
  <si>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</si>
  <si>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</si>
  <si>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</si>
  <si>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</si>
  <si>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</si>
  <si>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</si>
  <si>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</si>
  <si>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</si>
  <si>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</si>
  <si>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</si>
  <si>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</si>
  <si>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</si>
  <si>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</si>
  <si>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</si>
  <si>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</si>
  <si>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</si>
  <si>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</si>
  <si>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</si>
  <si>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</si>
  <si>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</si>
  <si>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</si>
  <si>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</si>
  <si>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</si>
  <si>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</si>
  <si>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</si>
  <si>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</si>
  <si>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</si>
  <si>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</si>
  <si>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</si>
  <si>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</si>
  <si>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</si>
  <si>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</si>
  <si>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</si>
  <si>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</si>
  <si>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</si>
  <si>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</si>
  <si>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</si>
  <si>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</si>
  <si>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</si>
  <si>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</si>
  <si>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</si>
  <si>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</si>
  <si>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</si>
  <si>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</si>
  <si>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</si>
  <si>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</si>
  <si>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</si>
  <si>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</si>
  <si>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</si>
  <si>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</si>
  <si>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</si>
  <si>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</si>
  <si>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</si>
  <si>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</si>
  <si>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</si>
  <si>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</si>
  <si>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</si>
  <si>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</si>
  <si>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</si>
  <si>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</si>
  <si>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</si>
  <si>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</si>
  <si>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</si>
  <si>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</si>
  <si>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</si>
  <si>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</si>
  <si>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</si>
  <si>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</si>
  <si>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</si>
  <si>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</si>
  <si>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</si>
  <si>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</si>
  <si>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</si>
  <si>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</si>
  <si>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</si>
  <si>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</si>
  <si>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</si>
  <si>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</si>
  <si>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</si>
  <si>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</si>
  <si>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</si>
  <si>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</si>
  <si>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</si>
  <si>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</si>
  <si>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</si>
  <si>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</si>
  <si>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</si>
  <si>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</si>
  <si>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</si>
  <si>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</si>
  <si>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</si>
  <si>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</si>
  <si>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</si>
  <si>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</si>
  <si>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</si>
  <si>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</si>
  <si>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</si>
  <si>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</si>
  <si>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</si>
  <si>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</si>
  <si>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</si>
  <si>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</si>
  <si>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</si>
  <si>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</si>
  <si>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</si>
  <si>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</si>
  <si>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</si>
  <si>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</si>
  <si>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</si>
  <si>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</si>
  <si>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</si>
  <si>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</si>
  <si>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</si>
  <si>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</si>
  <si>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</si>
  <si>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</si>
  <si>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</si>
  <si>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</si>
  <si>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</si>
  <si>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</si>
  <si>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</si>
  <si>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</si>
  <si>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</si>
  <si>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</si>
  <si>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</si>
  <si>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</si>
  <si>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</si>
  <si>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</si>
  <si>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</si>
  <si>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</si>
  <si>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</si>
  <si>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</si>
  <si>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</si>
  <si>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</si>
  <si>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</si>
  <si>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</si>
  <si>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</si>
  <si>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</si>
  <si>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</si>
  <si>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</si>
  <si>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</si>
  <si>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</si>
  <si>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</si>
  <si>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</si>
  <si>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</si>
  <si>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</si>
  <si>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</si>
  <si>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</si>
  <si>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</si>
  <si>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</si>
  <si>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</si>
  <si>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</si>
  <si>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</si>
  <si>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</si>
  <si>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</si>
  <si>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</si>
  <si>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</si>
  <si>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</si>
  <si>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</si>
  <si>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</si>
  <si>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</si>
  <si>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</si>
  <si>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</si>
  <si>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</si>
  <si>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</si>
  <si>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</si>
  <si>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</si>
  <si>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</si>
  <si>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</si>
  <si>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</si>
  <si>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</si>
  <si>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</si>
  <si>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</si>
  <si>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</si>
  <si>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</si>
  <si>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</si>
  <si>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</si>
  <si>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</si>
  <si>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</si>
  <si>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</si>
  <si>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</si>
  <si>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</si>
  <si>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</si>
  <si>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</si>
  <si>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</si>
  <si>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</si>
  <si>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</si>
  <si>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</si>
  <si>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</si>
  <si>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</si>
  <si>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</si>
  <si>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</si>
  <si>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</si>
  <si>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</si>
  <si>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</si>
  <si>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</si>
  <si>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</si>
  <si>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</si>
  <si>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</si>
  <si>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</si>
  <si>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</si>
  <si>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</si>
  <si>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</si>
  <si>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</si>
  <si>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</si>
  <si>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</si>
  <si>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</si>
  <si>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</si>
  <si>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</si>
  <si>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</si>
  <si>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</si>
  <si>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</si>
  <si>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</si>
  <si>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</si>
  <si>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</si>
  <si>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</si>
  <si>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</si>
  <si>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</si>
  <si>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</si>
  <si>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</si>
  <si>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</si>
  <si>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</si>
  <si>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</si>
  <si>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</si>
  <si>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</si>
  <si>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</si>
  <si>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</si>
  <si>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</si>
  <si>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</si>
  <si>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</si>
  <si>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</si>
  <si>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</si>
  <si>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</si>
  <si>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</si>
  <si>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</si>
  <si>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</si>
  <si>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</si>
  <si>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</si>
  <si>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</si>
  <si>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</si>
  <si>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</si>
  <si>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</si>
  <si>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</si>
  <si>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</si>
  <si>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</si>
  <si>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</si>
  <si>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</si>
  <si>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</si>
  <si>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</si>
  <si>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</si>
  <si>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</si>
  <si>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</si>
  <si>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</si>
  <si>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</si>
  <si>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</si>
  <si>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</si>
  <si>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</si>
  <si>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</si>
  <si>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</si>
  <si>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</si>
  <si>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</si>
  <si>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</si>
  <si>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</si>
  <si>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</si>
  <si>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</si>
  <si>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</si>
  <si>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</si>
  <si>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</si>
  <si>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</si>
  <si>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</si>
  <si>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</si>
  <si>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</si>
  <si>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</si>
  <si>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</si>
  <si>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</si>
  <si>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</si>
  <si>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</si>
  <si>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</si>
  <si>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</si>
  <si>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</si>
  <si>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</si>
  <si>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</si>
  <si>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</si>
  <si>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</si>
  <si>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</si>
  <si>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</si>
  <si>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</si>
  <si>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</si>
  <si>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</si>
  <si>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</si>
  <si>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</si>
  <si>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</si>
  <si>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</si>
  <si>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</si>
  <si>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</si>
  <si>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</si>
  <si>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</si>
  <si>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</si>
  <si>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</si>
  <si>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</si>
  <si>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</si>
  <si>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</si>
  <si>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</si>
  <si>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</si>
  <si>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</si>
  <si>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</si>
  <si>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</si>
  <si>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</si>
  <si>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</si>
  <si>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</si>
  <si>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</si>
  <si>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</si>
  <si>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</si>
  <si>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</si>
  <si>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</si>
  <si>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</si>
  <si>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</si>
  <si>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</si>
  <si>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</si>
  <si>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</si>
  <si>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</si>
  <si>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</si>
  <si>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</si>
  <si>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</si>
  <si>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</si>
  <si>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</si>
  <si>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</si>
  <si>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</si>
  <si>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</si>
  <si>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</si>
  <si>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</si>
  <si>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</si>
  <si>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</si>
  <si>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</si>
  <si>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</si>
  <si>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</si>
  <si>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</si>
  <si>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</si>
  <si>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</si>
  <si>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</si>
  <si>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</si>
  <si>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</si>
  <si>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</si>
  <si>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</si>
  <si>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</si>
  <si>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</si>
  <si>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</si>
  <si>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</si>
  <si>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</si>
  <si>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</si>
  <si>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</si>
  <si>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</si>
  <si>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</si>
  <si>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</si>
  <si>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</si>
  <si>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</si>
  <si>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</si>
  <si>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</si>
  <si>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</si>
  <si>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</si>
  <si>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</si>
  <si>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</si>
  <si>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</si>
  <si>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</si>
  <si>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</si>
  <si>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</si>
  <si>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</si>
  <si>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</si>
  <si>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</si>
  <si>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</si>
  <si>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</si>
  <si>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</si>
  <si>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</si>
  <si>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</si>
  <si>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</si>
  <si>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</si>
  <si>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</si>
  <si>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</si>
  <si>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</si>
  <si>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</si>
  <si>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</si>
  <si>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</si>
  <si>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</si>
  <si>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</si>
  <si>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</si>
  <si>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</si>
  <si>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</si>
  <si>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</si>
  <si>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</si>
  <si>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</si>
  <si>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</si>
  <si>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</si>
  <si>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</si>
  <si>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</si>
  <si>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</si>
  <si>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</si>
  <si>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</si>
  <si>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</si>
  <si>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</si>
  <si>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</si>
  <si>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</si>
  <si>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</si>
  <si>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</si>
  <si>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</si>
  <si>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</si>
  <si>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</si>
  <si>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</si>
  <si>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</si>
  <si>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</si>
  <si>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</si>
  <si>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</si>
  <si>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</si>
  <si>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</si>
  <si>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</si>
  <si>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</si>
  <si>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</si>
  <si>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</si>
  <si>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</si>
  <si>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</si>
  <si>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</si>
  <si>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</si>
  <si>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</si>
  <si>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</si>
  <si>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</si>
  <si>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</si>
  <si>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</si>
  <si>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</si>
  <si>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</si>
  <si>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</si>
  <si>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</si>
  <si>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</si>
  <si>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</si>
  <si>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</si>
  <si>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</si>
  <si>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</si>
  <si>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</si>
  <si>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</si>
  <si>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</si>
  <si>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</si>
  <si>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</si>
  <si>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</si>
  <si>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</si>
  <si>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</si>
  <si>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</si>
  <si>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</si>
  <si>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</si>
  <si>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</si>
  <si>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</si>
  <si>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</si>
  <si>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</si>
  <si>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</si>
  <si>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</si>
  <si>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</si>
  <si>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</si>
  <si>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</si>
  <si>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</si>
  <si>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</si>
  <si>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</si>
  <si>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</si>
  <si>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</si>
  <si>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</si>
  <si>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</si>
  <si>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</si>
  <si>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</si>
  <si>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</si>
  <si>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</si>
  <si>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</si>
  <si>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</si>
  <si>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</si>
  <si>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</si>
  <si>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</si>
  <si>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</si>
  <si>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</si>
  <si>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</si>
  <si>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</si>
  <si>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</si>
  <si>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</si>
  <si>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</si>
  <si>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</si>
  <si>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</si>
  <si>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</si>
  <si>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</si>
  <si>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</si>
  <si>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</si>
  <si>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</si>
  <si>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</si>
  <si>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</si>
  <si>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</si>
  <si>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</si>
  <si>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</si>
  <si>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</si>
  <si>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</si>
  <si>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</si>
  <si>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</si>
  <si>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</si>
  <si>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</si>
  <si>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</si>
  <si>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</si>
  <si>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</si>
  <si>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</si>
  <si>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</si>
  <si>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</si>
  <si>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</si>
  <si>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</si>
  <si>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</si>
  <si>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</si>
  <si>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</si>
  <si>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</si>
  <si>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</si>
  <si>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</si>
  <si>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</si>
  <si>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</si>
  <si>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</si>
  <si>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</si>
  <si>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</si>
  <si>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</si>
  <si>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</si>
  <si>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</si>
  <si>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</si>
  <si>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</si>
  <si>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</si>
  <si>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</si>
  <si>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</si>
  <si>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</si>
  <si>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</si>
  <si>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</si>
  <si>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</si>
  <si>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</si>
  <si>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</si>
  <si>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</si>
  <si>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</si>
  <si>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</si>
  <si>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</si>
  <si>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</si>
  <si>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</si>
  <si>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</si>
  <si>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</si>
  <si>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</si>
  <si>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</si>
  <si>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</si>
  <si>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</si>
  <si>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</si>
  <si>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</si>
  <si>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</si>
  <si>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</si>
  <si>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</si>
  <si>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</si>
  <si>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</si>
  <si>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</si>
  <si>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</si>
  <si>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</si>
  <si>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</si>
  <si>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</si>
  <si>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</si>
  <si>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</si>
  <si>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</si>
  <si>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</si>
  <si>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</si>
  <si>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</si>
  <si>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</si>
  <si>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</si>
  <si>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</si>
  <si>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</si>
  <si>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</si>
  <si>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</si>
  <si>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</si>
  <si>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</si>
  <si>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</si>
  <si>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</si>
  <si>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</si>
  <si>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</si>
  <si>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</si>
  <si>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</si>
  <si>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</si>
  <si>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</si>
  <si>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</si>
  <si>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</si>
  <si>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</si>
  <si>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</si>
  <si>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</si>
  <si>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</si>
  <si>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</si>
  <si>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</si>
  <si>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</si>
  <si>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</si>
  <si>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</si>
  <si>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</si>
  <si>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</si>
  <si>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</si>
  <si>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</si>
  <si>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</si>
  <si>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</si>
  <si>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</si>
  <si>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</si>
  <si>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</si>
  <si>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</si>
  <si>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</si>
  <si>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</si>
  <si>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</si>
  <si>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</si>
  <si>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</si>
  <si>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</si>
  <si>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</si>
  <si>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</si>
  <si>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</si>
  <si>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</si>
  <si>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</si>
  <si>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</si>
  <si>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</si>
  <si>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</si>
  <si>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</si>
  <si>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</si>
  <si>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</si>
  <si>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</si>
  <si>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</si>
  <si>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</si>
  <si>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</si>
  <si>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</si>
  <si>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</si>
  <si>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</si>
  <si>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</si>
  <si>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</si>
  <si>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</si>
  <si>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</si>
  <si>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</si>
  <si>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</si>
  <si>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</si>
  <si>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</si>
  <si>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</si>
  <si>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</si>
  <si>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</si>
  <si>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</si>
  <si>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</si>
  <si>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</si>
  <si>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</si>
  <si>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</si>
  <si>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</si>
  <si>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</si>
  <si>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</si>
  <si>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</si>
  <si>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</si>
  <si>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</si>
  <si>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</si>
  <si>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</si>
  <si>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</si>
  <si>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</si>
  <si>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</si>
  <si>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</si>
  <si>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</si>
  <si>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</si>
  <si>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</si>
  <si>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</si>
  <si>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</si>
  <si>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</si>
  <si>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</si>
  <si>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</si>
  <si>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</si>
  <si>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</si>
  <si>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</si>
  <si>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</si>
  <si>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</si>
  <si>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</si>
  <si>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</si>
  <si>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</si>
  <si>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</si>
  <si>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</si>
  <si>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</si>
  <si>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</si>
  <si>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</si>
  <si>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</si>
  <si>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</si>
  <si>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</si>
  <si>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</si>
  <si>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</si>
  <si>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</si>
  <si>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</si>
  <si>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</si>
  <si>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</si>
  <si>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</si>
  <si>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</si>
  <si>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</si>
  <si>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</si>
  <si>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</si>
  <si>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</si>
  <si>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</si>
  <si>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</si>
  <si>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</si>
  <si>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</si>
  <si>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</si>
  <si>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</si>
  <si>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</si>
  <si>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</si>
  <si>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</si>
  <si>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</si>
  <si>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</si>
  <si>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</si>
  <si>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</si>
  <si>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</si>
  <si>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</si>
  <si>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</si>
  <si>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</si>
  <si>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</si>
  <si>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</si>
  <si>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</si>
  <si>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</si>
  <si>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</si>
  <si>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</si>
  <si>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</si>
  <si>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</si>
  <si>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</si>
  <si>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</si>
  <si>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</si>
  <si>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</si>
  <si>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</si>
  <si>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</si>
  <si>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</si>
  <si>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</si>
  <si>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</si>
  <si>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</si>
  <si>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</si>
  <si>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</si>
  <si>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</si>
  <si>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</si>
  <si>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</si>
  <si>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</si>
  <si>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</si>
  <si>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</si>
  <si>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</si>
  <si>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</si>
  <si>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</si>
  <si>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</si>
  <si>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</si>
  <si>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</si>
  <si>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</si>
  <si>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</si>
  <si>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</si>
  <si>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</si>
  <si>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</si>
  <si>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</si>
  <si>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</si>
  <si>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</si>
  <si>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</si>
  <si>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</si>
  <si>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</si>
  <si>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</si>
  <si>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</si>
  <si>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</si>
  <si>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</si>
  <si>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</si>
  <si>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</si>
  <si>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</si>
  <si>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</si>
  <si>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</si>
  <si>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</si>
  <si>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</si>
  <si>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</si>
  <si>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</si>
  <si>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</si>
  <si>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</si>
  <si>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</si>
  <si>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</si>
  <si>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</si>
  <si>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</si>
  <si>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</si>
  <si>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</si>
  <si>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</si>
  <si>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</si>
  <si>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</si>
  <si>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</si>
  <si>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</si>
  <si>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</si>
  <si>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</si>
  <si>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</si>
  <si>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</si>
  <si>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</si>
  <si>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</si>
  <si>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</si>
  <si>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</si>
  <si>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</si>
  <si>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</si>
  <si>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</si>
  <si>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</si>
  <si>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</si>
  <si>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</si>
  <si>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</si>
  <si>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</si>
  <si>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</si>
  <si>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</si>
  <si>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</si>
  <si>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</si>
  <si>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</si>
  <si>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</si>
  <si>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</si>
  <si>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</si>
  <si>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</si>
  <si>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</si>
  <si>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</si>
  <si>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</si>
  <si>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</si>
  <si>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</si>
  <si>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</si>
  <si>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</si>
  <si>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</si>
  <si>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</si>
  <si>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</si>
  <si>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</si>
  <si>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</si>
  <si>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</si>
  <si>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</si>
  <si>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</si>
  <si>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</si>
  <si>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</si>
  <si>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</si>
  <si>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</si>
  <si>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</si>
  <si>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</si>
  <si>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</si>
  <si>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</si>
  <si>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</si>
  <si>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</si>
  <si>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</si>
  <si>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</si>
  <si>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</si>
  <si>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</si>
  <si>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</si>
  <si>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</si>
  <si>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</si>
  <si>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</si>
  <si>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</si>
  <si>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</si>
  <si>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</si>
  <si>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</si>
  <si>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</si>
  <si>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</si>
  <si>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</si>
  <si>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</si>
  <si>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</si>
  <si>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</si>
  <si>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</si>
  <si>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</si>
  <si>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</si>
  <si>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</si>
  <si>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</si>
  <si>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</si>
  <si>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</si>
  <si>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</si>
  <si>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</si>
  <si>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</si>
  <si>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</si>
  <si>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</si>
  <si>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</si>
  <si>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</si>
  <si>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</si>
  <si>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</si>
  <si>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</si>
  <si>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</si>
  <si>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</si>
  <si>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</si>
  <si>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</si>
  <si>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</si>
  <si>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</si>
  <si>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</si>
  <si>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</si>
  <si>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</si>
  <si>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</si>
  <si>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</si>
  <si>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</si>
  <si>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</si>
  <si>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</si>
  <si>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</si>
  <si>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</si>
  <si>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</si>
  <si>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</si>
  <si>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</si>
  <si>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</si>
  <si>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</si>
  <si>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</si>
  <si>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</si>
  <si>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</si>
  <si>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</si>
  <si>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</si>
  <si>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</si>
  <si>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</si>
  <si>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</si>
  <si>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</si>
  <si>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</si>
  <si>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</si>
  <si>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</si>
  <si>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</si>
  <si>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</si>
  <si>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</si>
  <si>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</si>
  <si>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</si>
  <si>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</si>
  <si>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</si>
  <si>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</si>
  <si>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</si>
  <si>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</si>
  <si>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</si>
  <si>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</si>
  <si>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</si>
  <si>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</si>
  <si>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</si>
  <si>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</si>
  <si>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</si>
  <si>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</si>
  <si>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</si>
  <si>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</si>
  <si>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</si>
  <si>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</si>
  <si>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</si>
  <si>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</si>
  <si>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</si>
  <si>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</si>
  <si>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</si>
  <si>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</si>
  <si>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</si>
  <si>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</si>
  <si>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</si>
  <si>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</si>
  <si>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</si>
  <si>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</si>
  <si>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</si>
  <si>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</si>
  <si>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</si>
  <si>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</si>
  <si>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</si>
  <si>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</si>
  <si>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</si>
  <si>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</si>
  <si>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</si>
  <si>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</si>
  <si>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</si>
  <si>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</si>
  <si>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</si>
  <si>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</si>
  <si>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</si>
  <si>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</si>
  <si>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</si>
  <si>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</si>
  <si>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</si>
  <si>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</si>
  <si>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</si>
  <si>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</si>
  <si>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</si>
  <si>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</si>
  <si>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</si>
  <si>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</si>
  <si>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</si>
  <si>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</si>
  <si>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</si>
  <si>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</si>
  <si>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</si>
  <si>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</si>
  <si>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</si>
  <si>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</si>
  <si>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</si>
  <si>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</si>
  <si>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</si>
  <si>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</si>
  <si>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</si>
  <si>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</si>
  <si>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</si>
  <si>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</si>
  <si>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</si>
  <si>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</si>
  <si>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</si>
  <si>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</si>
  <si>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</si>
  <si>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</si>
  <si>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</si>
  <si>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</si>
  <si>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</si>
  <si>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</si>
  <si>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</si>
  <si>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</si>
  <si>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</si>
  <si>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</si>
  <si>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</si>
  <si>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</si>
  <si>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</si>
  <si>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</si>
  <si>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</si>
  <si>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</si>
  <si>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</si>
  <si>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</si>
  <si>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</si>
  <si>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</si>
  <si>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</si>
  <si>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</si>
  <si>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</si>
  <si>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</si>
  <si>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</si>
  <si>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</si>
  <si>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</si>
  <si>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</si>
  <si>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</si>
  <si>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</si>
  <si>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</si>
  <si>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</si>
  <si>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</si>
  <si>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</si>
  <si>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</si>
  <si>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</si>
  <si>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</si>
  <si>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</si>
  <si>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</si>
  <si>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</si>
  <si>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</si>
  <si>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</si>
  <si>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</si>
  <si>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</si>
  <si>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</si>
  <si>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</si>
  <si>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</si>
  <si>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</si>
  <si>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</si>
  <si>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</si>
  <si>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</si>
  <si>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</si>
  <si>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</si>
  <si>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</si>
  <si>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</si>
  <si>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</si>
  <si>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</si>
  <si>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</si>
  <si>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</si>
  <si>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</si>
  <si>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</si>
  <si>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</si>
  <si>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</si>
  <si>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</si>
  <si>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</si>
  <si>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</si>
  <si>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</si>
  <si>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</si>
  <si>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</si>
  <si>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</si>
  <si>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</si>
  <si>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</si>
  <si>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</si>
  <si>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</si>
  <si>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</si>
  <si>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</si>
  <si>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</si>
  <si>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</si>
  <si>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</si>
  <si>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</si>
  <si>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</si>
  <si>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</si>
  <si>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</si>
  <si>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</si>
  <si>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</si>
  <si>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</si>
  <si>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</si>
  <si>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</si>
  <si>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</si>
  <si>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</si>
  <si>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</si>
  <si>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</si>
  <si>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</si>
  <si>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</si>
  <si>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</si>
  <si>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</si>
  <si>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</si>
  <si>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</si>
  <si>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</si>
  <si>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</si>
  <si>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</si>
  <si>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</si>
  <si>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</si>
  <si>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</si>
  <si>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</si>
  <si>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</si>
  <si>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</si>
  <si>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</si>
  <si>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</si>
  <si>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</si>
  <si>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</si>
  <si>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</si>
  <si>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</si>
  <si>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</si>
  <si>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</si>
  <si>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</si>
  <si>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</si>
  <si>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</si>
  <si>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</si>
  <si>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</si>
  <si>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</si>
  <si>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</si>
  <si>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</si>
  <si>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</si>
  <si>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</si>
  <si>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</si>
  <si>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</si>
  <si>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</si>
  <si>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</si>
  <si>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</si>
  <si>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</si>
  <si>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</si>
  <si>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</si>
  <si>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</si>
  <si>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</si>
  <si>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</si>
  <si>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</si>
  <si>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</si>
  <si>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</si>
  <si>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</si>
  <si>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</si>
  <si>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</si>
  <si>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</si>
  <si>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</si>
  <si>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</si>
  <si>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</si>
  <si>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</si>
  <si>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</si>
  <si>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</si>
  <si>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</si>
  <si>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</si>
  <si>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</si>
  <si>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</si>
  <si>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</si>
  <si>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</si>
  <si>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</si>
  <si>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</si>
  <si>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</si>
  <si>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</si>
  <si>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</si>
  <si>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</si>
  <si>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</si>
  <si>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</si>
  <si>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</si>
  <si>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</si>
  <si>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</si>
  <si>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</si>
  <si>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</si>
  <si>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</si>
  <si>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</si>
  <si>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</si>
  <si>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</si>
  <si>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</si>
  <si>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</si>
  <si>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</si>
  <si>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</si>
  <si>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</si>
  <si>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</si>
  <si>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</si>
  <si>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</si>
  <si>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</si>
  <si>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</si>
  <si>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</si>
  <si>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</si>
  <si>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</si>
  <si>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</si>
  <si>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</si>
  <si>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</si>
  <si>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</si>
  <si>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</si>
  <si>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</si>
  <si>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</si>
  <si>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</si>
  <si>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</si>
  <si>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</si>
  <si>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</si>
  <si>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</si>
  <si>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</si>
  <si>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</si>
  <si>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</si>
  <si>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</si>
  <si>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</si>
  <si>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</si>
  <si>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</si>
  <si>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</si>
  <si>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</si>
  <si>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</si>
  <si>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</si>
  <si>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</si>
  <si>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</si>
  <si>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</si>
  <si>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</si>
  <si>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</si>
  <si>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</si>
  <si>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</si>
  <si>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</si>
  <si>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</si>
  <si>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</si>
  <si>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</si>
  <si>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</si>
  <si>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</si>
  <si>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</si>
  <si>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</si>
  <si>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</si>
  <si>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</si>
  <si>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</si>
  <si>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</si>
  <si>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</si>
  <si>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</si>
  <si>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</si>
  <si>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</si>
  <si>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</si>
  <si>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</si>
  <si>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</si>
  <si>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</si>
  <si>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</si>
  <si>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</si>
  <si>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</si>
  <si>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</si>
  <si>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</si>
  <si>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</si>
  <si>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</si>
  <si>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</si>
  <si>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</si>
  <si>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</si>
  <si>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</si>
  <si>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</si>
  <si>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</si>
  <si>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</si>
  <si>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</si>
  <si>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</si>
  <si>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</si>
  <si>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</si>
  <si>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</si>
  <si>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</si>
  <si>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</si>
  <si>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</si>
  <si>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</si>
  <si>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</si>
  <si>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</si>
  <si>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</si>
  <si>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</si>
  <si>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</si>
  <si>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</si>
  <si>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</si>
  <si>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</si>
  <si>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</si>
  <si>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</si>
  <si>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</si>
  <si>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</si>
  <si>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</si>
  <si>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</si>
  <si>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</si>
  <si>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</si>
  <si>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</si>
  <si>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</si>
  <si>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</si>
  <si>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</si>
  <si>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</si>
  <si>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</si>
  <si>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</si>
  <si>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</si>
  <si>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</si>
  <si>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</si>
  <si>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</si>
  <si>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</si>
  <si>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</si>
  <si>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</si>
  <si>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</si>
  <si>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</si>
  <si>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</si>
  <si>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</si>
  <si>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</si>
  <si>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</si>
  <si>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</si>
  <si>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</si>
  <si>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</si>
  <si>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</si>
  <si>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</si>
  <si>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</si>
  <si>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</si>
  <si>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</si>
  <si>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</si>
  <si>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</si>
  <si>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</si>
  <si>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</si>
  <si>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</si>
  <si>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</si>
  <si>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</si>
  <si>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</si>
  <si>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</si>
  <si>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</si>
  <si>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</si>
  <si>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</si>
  <si>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</si>
  <si>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</si>
  <si>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</si>
  <si>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</si>
  <si>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</si>
  <si>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</si>
  <si>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</si>
  <si>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</si>
  <si>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</si>
  <si>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</si>
  <si>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</si>
  <si>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</si>
  <si>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</si>
  <si>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</si>
  <si>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</si>
  <si>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</si>
  <si>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</si>
  <si>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</si>
  <si>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</si>
  <si>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</si>
  <si>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</si>
  <si>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</si>
  <si>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</si>
  <si>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</si>
  <si>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</si>
  <si>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</si>
  <si>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</si>
  <si>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</si>
  <si>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</si>
  <si>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</si>
  <si>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</si>
  <si>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</si>
  <si>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</si>
  <si>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</si>
  <si>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</si>
  <si>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</si>
  <si>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</si>
  <si>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</si>
  <si>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</si>
  <si>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</si>
  <si>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</si>
  <si>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</si>
  <si>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</si>
  <si>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</si>
  <si>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</si>
  <si>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</si>
  <si>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</si>
  <si>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</si>
  <si>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</si>
  <si>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</si>
  <si>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</si>
  <si>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</si>
  <si>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</si>
  <si>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</si>
  <si>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</si>
  <si>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</si>
  <si>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</si>
  <si>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</si>
  <si>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</si>
  <si>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</si>
  <si>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</si>
  <si>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</si>
  <si>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</si>
  <si>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</si>
  <si>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</si>
  <si>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</si>
  <si>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</si>
  <si>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</si>
  <si>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</si>
  <si>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</si>
  <si>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</si>
  <si>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</si>
  <si>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</si>
  <si>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</si>
  <si>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</si>
  <si>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</si>
  <si>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</si>
  <si>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</si>
  <si>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</si>
  <si>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</si>
  <si>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</si>
  <si>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</si>
  <si>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</si>
  <si>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</si>
  <si>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</si>
  <si>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</si>
  <si>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</si>
  <si>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</si>
  <si>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</si>
  <si>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</si>
  <si>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</si>
  <si>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</si>
  <si>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</si>
  <si>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</si>
  <si>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</si>
  <si>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</si>
  <si>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</si>
  <si>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</si>
  <si>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</si>
  <si>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</si>
  <si>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</si>
  <si>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</si>
  <si>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</si>
  <si>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</si>
  <si>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</si>
  <si>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</si>
  <si>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</si>
  <si>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</si>
  <si>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</si>
  <si>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</si>
  <si>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</si>
  <si>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</si>
  <si>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</si>
  <si>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</si>
  <si>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</si>
  <si>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</si>
  <si>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</si>
  <si>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</si>
  <si>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</si>
  <si>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</si>
  <si>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</si>
  <si>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</si>
  <si>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</si>
  <si>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</si>
  <si>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</si>
  <si>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</si>
  <si>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</si>
  <si>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</si>
  <si>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</si>
  <si>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</si>
  <si>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</si>
  <si>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</si>
  <si>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</si>
  <si>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</si>
  <si>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</si>
  <si>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</si>
  <si>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</si>
  <si>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</si>
  <si>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</si>
  <si>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</si>
  <si>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</si>
  <si>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</si>
  <si>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</si>
  <si>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</si>
  <si>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</si>
  <si>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</si>
  <si>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</si>
  <si>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</si>
  <si>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</si>
  <si>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</si>
  <si>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</si>
  <si>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</si>
  <si>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</si>
  <si>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</si>
  <si>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</si>
  <si>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</si>
  <si>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</si>
  <si>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</si>
  <si>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</si>
  <si>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</si>
  <si>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</si>
  <si>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</si>
  <si>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</si>
  <si>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</si>
  <si>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</si>
  <si>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</si>
  <si>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</si>
  <si>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</si>
  <si>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</si>
  <si>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</si>
  <si>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</si>
  <si>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</si>
  <si>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</si>
  <si>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</si>
  <si>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</si>
  <si>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</si>
  <si>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</si>
  <si>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</si>
  <si>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</si>
  <si>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</si>
  <si>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</si>
  <si>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</si>
  <si>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</si>
  <si>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</si>
  <si>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</si>
  <si>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</si>
  <si>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</si>
  <si>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</si>
  <si>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</si>
  <si>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</si>
  <si>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</si>
  <si>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</si>
  <si>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</si>
  <si>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</si>
  <si>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</si>
  <si>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</si>
  <si>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</si>
  <si>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</si>
  <si>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</si>
  <si>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</si>
  <si>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</si>
  <si>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</si>
  <si>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</si>
  <si>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</si>
  <si>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</si>
  <si>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</si>
  <si>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</si>
  <si>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</si>
  <si>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</si>
  <si>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</si>
  <si>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</si>
  <si>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</si>
  <si>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</si>
  <si>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</si>
  <si>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</si>
  <si>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</si>
  <si>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</si>
  <si>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</si>
  <si>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</si>
  <si>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</si>
  <si>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</si>
  <si>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</si>
  <si>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</si>
  <si>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</si>
  <si>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</si>
  <si>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</si>
  <si>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</si>
  <si>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</si>
  <si>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</si>
  <si>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</si>
  <si>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</si>
  <si>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</si>
  <si>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</si>
  <si>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</si>
  <si>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</si>
  <si>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</si>
  <si>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</si>
  <si>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</si>
  <si>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</si>
  <si>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</si>
  <si>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</si>
  <si>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</si>
  <si>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</si>
  <si>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</si>
  <si>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</si>
  <si>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</si>
  <si>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</si>
  <si>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</si>
  <si>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</si>
  <si>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</si>
  <si>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</si>
  <si>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</si>
  <si>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</si>
  <si>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</si>
  <si>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</si>
  <si>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</si>
  <si>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</si>
  <si>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</si>
  <si>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</si>
  <si>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</si>
  <si>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</si>
  <si>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</si>
  <si>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</si>
  <si>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</si>
  <si>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</si>
  <si>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</si>
  <si>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</si>
  <si>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</si>
  <si>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</si>
  <si>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</si>
  <si>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</si>
  <si>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</si>
  <si>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</si>
  <si>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</si>
  <si>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</si>
  <si>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</si>
  <si>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</si>
  <si>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</si>
  <si>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</si>
  <si>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</si>
  <si>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</si>
  <si>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</si>
  <si>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</si>
  <si>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</si>
  <si>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</si>
  <si>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</si>
  <si>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</si>
  <si>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</si>
  <si>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</si>
  <si>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</si>
  <si>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</si>
  <si>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</si>
  <si>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</si>
  <si>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</si>
  <si>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</si>
  <si>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</si>
  <si>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</si>
  <si>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</si>
  <si>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</si>
  <si>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</si>
  <si>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</si>
  <si>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</si>
  <si>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</si>
  <si>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</si>
  <si>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</si>
  <si>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</si>
  <si>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</si>
  <si>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</si>
  <si>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</si>
  <si>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</si>
  <si>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</si>
  <si>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</si>
  <si>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</si>
  <si>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</si>
  <si>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</si>
  <si>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</si>
  <si>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</si>
  <si>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</si>
  <si>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</si>
  <si>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</si>
  <si>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</si>
  <si>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</si>
  <si>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</si>
  <si>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</si>
  <si>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</si>
  <si>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</si>
  <si>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</si>
  <si>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</si>
  <si>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</si>
  <si>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</si>
  <si>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</si>
  <si>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</si>
  <si>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</si>
  <si>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</si>
  <si>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</si>
  <si>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</si>
  <si>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</si>
  <si>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</si>
  <si>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</si>
  <si>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</si>
  <si>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</si>
  <si>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</si>
  <si>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</si>
  <si>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</si>
  <si>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</si>
  <si>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</si>
  <si>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</si>
  <si>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</si>
  <si>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</si>
  <si>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</si>
  <si>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</si>
  <si>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</si>
  <si>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</si>
  <si>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</si>
  <si>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</si>
  <si>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</si>
  <si>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</si>
  <si>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</si>
  <si>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</si>
  <si>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</si>
  <si>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</si>
  <si>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</si>
  <si>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</si>
  <si>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</si>
  <si>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</si>
  <si>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</si>
  <si>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</si>
  <si>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</si>
  <si>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</si>
  <si>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</si>
  <si>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</si>
  <si>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</si>
  <si>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</si>
  <si>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</si>
  <si>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</si>
  <si>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</si>
  <si>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</si>
  <si>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</si>
  <si>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</si>
  <si>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</si>
  <si>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</si>
  <si>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</si>
  <si>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</si>
  <si>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</si>
  <si>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</si>
  <si>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</si>
  <si>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</si>
  <si>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</si>
  <si>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</si>
  <si>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</si>
  <si>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</si>
  <si>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</si>
  <si>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</si>
  <si>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</si>
  <si>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</si>
  <si>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</si>
  <si>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</si>
  <si>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</si>
  <si>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</si>
  <si>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</si>
  <si>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</si>
  <si>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</si>
  <si>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</si>
  <si>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</si>
  <si>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</si>
  <si>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</si>
  <si>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</si>
  <si>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</si>
  <si>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</si>
  <si>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</si>
  <si>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</si>
  <si>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</si>
  <si>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</si>
  <si>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</si>
  <si>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</si>
  <si>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</si>
  <si>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</si>
  <si>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</si>
  <si>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</si>
  <si>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</si>
  <si>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</si>
  <si>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</si>
  <si>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</si>
  <si>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</si>
  <si>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</si>
  <si>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</si>
  <si>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</si>
  <si>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</si>
  <si>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</si>
  <si>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</si>
  <si>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</si>
  <si>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</si>
  <si>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</si>
  <si>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</si>
  <si>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</si>
  <si>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</si>
  <si>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</si>
  <si>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</si>
  <si>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</si>
  <si>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</si>
  <si>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</si>
  <si>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</si>
  <si>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</si>
  <si>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</si>
  <si>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</si>
  <si>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</si>
  <si>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</si>
  <si>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</si>
  <si>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</si>
  <si>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</si>
  <si>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</si>
  <si>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</si>
  <si>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</si>
  <si>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</si>
  <si>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</si>
  <si>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</si>
  <si>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</si>
  <si>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</si>
  <si>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</si>
  <si>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</si>
  <si>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</si>
  <si>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</si>
  <si>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</si>
  <si>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</si>
  <si>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</si>
  <si>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</si>
  <si>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</si>
  <si>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</si>
  <si>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</si>
  <si>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</si>
  <si>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</si>
  <si>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</si>
  <si>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</si>
  <si>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</si>
  <si>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</si>
  <si>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</si>
  <si>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</si>
  <si>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</si>
  <si>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</si>
  <si>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</si>
  <si>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</si>
  <si>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</si>
  <si>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</si>
  <si>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</si>
  <si>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</si>
  <si>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</si>
  <si>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</si>
  <si>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</si>
  <si>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</si>
  <si>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</si>
  <si>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</si>
  <si>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</si>
  <si>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</si>
  <si>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</si>
  <si>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</si>
  <si>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</si>
  <si>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</si>
  <si>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</si>
  <si>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</si>
  <si>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</si>
  <si>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</si>
  <si>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</si>
  <si>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</si>
  <si>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</si>
  <si>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</si>
  <si>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</si>
  <si>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</si>
  <si>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</si>
  <si>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</si>
  <si>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</si>
  <si>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</si>
  <si>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</si>
  <si>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</si>
  <si>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</si>
  <si>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</si>
  <si>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</si>
  <si>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</si>
  <si>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</si>
  <si>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</si>
  <si>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</si>
  <si>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</si>
  <si>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</si>
  <si>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</si>
  <si>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</si>
  <si>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</si>
  <si>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</si>
  <si>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</si>
  <si>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</si>
  <si>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</si>
  <si>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</si>
  <si>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</si>
  <si>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</si>
  <si>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</si>
  <si>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</si>
  <si>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</si>
  <si>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</si>
  <si>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</si>
  <si>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</si>
  <si>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</si>
  <si>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</si>
  <si>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</si>
  <si>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</si>
  <si>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</si>
  <si>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</si>
  <si>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</si>
  <si>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</si>
  <si>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</si>
  <si>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</si>
  <si>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</si>
  <si>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</si>
  <si>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</si>
  <si>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</si>
  <si>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</si>
  <si>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</si>
  <si>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</si>
  <si>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</si>
  <si>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</si>
  <si>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</si>
  <si>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</si>
  <si>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</si>
  <si>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</si>
  <si>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</si>
  <si>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</si>
  <si>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</si>
  <si>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</si>
  <si>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</si>
  <si>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</si>
  <si>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</si>
  <si>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</si>
  <si>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</si>
  <si>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</si>
  <si>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</si>
  <si>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</si>
  <si>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</si>
  <si>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</si>
  <si>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</si>
  <si>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</si>
  <si>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</si>
  <si>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</si>
  <si>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</si>
  <si>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</si>
  <si>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</si>
  <si>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</si>
  <si>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</si>
  <si>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</si>
  <si>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</si>
  <si>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</si>
  <si>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</si>
  <si>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</si>
  <si>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</si>
  <si>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</si>
  <si>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</si>
  <si>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</si>
  <si>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</si>
  <si>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</si>
  <si>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</si>
  <si>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</si>
  <si>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</si>
  <si>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</si>
  <si>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</si>
  <si>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</si>
  <si>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</si>
  <si>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</si>
  <si>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</si>
  <si>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</si>
  <si>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</si>
  <si>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</si>
  <si>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</si>
  <si>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</si>
  <si>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</si>
  <si>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</si>
  <si>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</si>
  <si>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</si>
  <si>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</si>
  <si>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</si>
  <si>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</si>
  <si>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</si>
  <si>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</si>
  <si>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</si>
  <si>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</si>
  <si>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</si>
  <si>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</si>
  <si>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</si>
  <si>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</si>
  <si>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</si>
  <si>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</si>
  <si>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</si>
  <si>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</si>
  <si>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</si>
  <si>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</si>
  <si>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</si>
  <si>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</si>
  <si>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</si>
  <si>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</si>
  <si>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</si>
  <si>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</si>
  <si>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</si>
  <si>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</si>
  <si>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</si>
  <si>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</si>
  <si>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</si>
  <si>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</si>
  <si>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</si>
  <si>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</si>
  <si>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</si>
  <si>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</si>
  <si>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</si>
  <si>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</si>
  <si>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</si>
  <si>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</si>
  <si>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</si>
  <si>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</si>
  <si>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</si>
  <si>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</si>
  <si>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</si>
  <si>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</si>
  <si>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</si>
  <si>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</si>
  <si>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</si>
  <si>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</si>
  <si>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</si>
  <si>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</si>
  <si>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</si>
  <si>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</si>
  <si>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</si>
  <si>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</si>
  <si>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</si>
  <si>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</si>
  <si>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</si>
  <si>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</si>
  <si>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</si>
  <si>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</si>
  <si>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</si>
  <si>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</si>
  <si>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</si>
  <si>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</si>
  <si>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</si>
  <si>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</si>
  <si>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</si>
  <si>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</si>
  <si>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</si>
  <si>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</si>
  <si>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</si>
  <si>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</si>
  <si>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</si>
  <si>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</si>
  <si>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</si>
  <si>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</si>
  <si>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</si>
  <si>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</si>
  <si>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</si>
  <si>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</si>
  <si>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</si>
  <si>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</si>
  <si>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</si>
  <si>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</si>
  <si>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</si>
  <si>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</si>
  <si>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</si>
  <si>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</si>
  <si>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</si>
  <si>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</si>
  <si>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</si>
  <si>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</si>
  <si>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</si>
  <si>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</si>
  <si>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</si>
  <si>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</si>
  <si>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</si>
  <si>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</si>
  <si>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</si>
  <si>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</si>
  <si>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</si>
  <si>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</si>
  <si>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</si>
  <si>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</si>
  <si>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</si>
  <si>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</si>
  <si>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</si>
  <si>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</si>
  <si>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</si>
  <si>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</si>
  <si>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</si>
  <si>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</si>
  <si>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</si>
  <si>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</si>
  <si>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</si>
  <si>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</si>
  <si>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</si>
  <si>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</si>
  <si>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</si>
  <si>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</si>
  <si>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</si>
  <si>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</si>
  <si>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</si>
  <si>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</si>
  <si>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</si>
  <si>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</si>
  <si>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</si>
  <si>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</si>
  <si>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</si>
  <si>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</si>
  <si>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</si>
  <si>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</si>
  <si>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</si>
  <si>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</si>
  <si>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</si>
  <si>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</si>
  <si>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</si>
  <si>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</si>
  <si>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</si>
  <si>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</si>
  <si>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</si>
  <si>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</si>
  <si>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</si>
  <si>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</si>
  <si>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</si>
  <si>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</si>
  <si>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</si>
  <si>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</si>
  <si>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</si>
  <si>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</si>
  <si>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</si>
  <si>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</si>
  <si>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</si>
  <si>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</si>
  <si>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</si>
  <si>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</si>
  <si>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</si>
  <si>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</si>
  <si>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</si>
  <si>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</si>
  <si>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</si>
  <si>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</si>
  <si>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</si>
  <si>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</si>
  <si>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</si>
  <si>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</si>
  <si>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</si>
  <si>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</si>
  <si>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</si>
  <si>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</si>
  <si>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</si>
  <si>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</si>
  <si>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</si>
  <si>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</si>
  <si>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</si>
  <si>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</si>
  <si>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</si>
  <si>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</si>
  <si>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</si>
  <si>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</si>
  <si>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</si>
  <si>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</si>
  <si>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</si>
  <si>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</si>
  <si>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</si>
  <si>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</si>
  <si>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</si>
  <si>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</si>
  <si>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</si>
  <si>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</si>
  <si>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</si>
  <si>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</si>
  <si>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</si>
  <si>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</si>
  <si>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</si>
  <si>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</si>
  <si>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</si>
  <si>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</si>
  <si>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</si>
  <si>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</si>
  <si>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</si>
  <si>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</si>
  <si>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</si>
  <si>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</si>
  <si>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</si>
  <si>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</si>
  <si>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</si>
  <si>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</si>
  <si>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</si>
  <si>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</si>
  <si>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</si>
  <si>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</si>
  <si>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</si>
  <si>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</si>
  <si>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</si>
  <si>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</si>
  <si>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</si>
  <si>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</si>
  <si>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</si>
  <si>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</si>
  <si>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</si>
  <si>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</si>
  <si>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</si>
  <si>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</si>
  <si>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</si>
  <si>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</si>
  <si>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</si>
  <si>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</si>
  <si>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</si>
  <si>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</si>
  <si>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</si>
  <si>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</si>
  <si>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</si>
  <si>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</si>
  <si>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</si>
  <si>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</si>
  <si>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</si>
  <si>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</si>
  <si>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</si>
  <si>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</si>
  <si>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</si>
  <si>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</si>
  <si>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</si>
  <si>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</si>
  <si>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</si>
  <si>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</si>
  <si>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</si>
  <si>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</si>
  <si>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</si>
  <si>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</si>
  <si>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</si>
  <si>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</si>
  <si>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</si>
  <si>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</si>
  <si>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</si>
  <si>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</si>
  <si>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</si>
  <si>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</si>
  <si>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</si>
  <si>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</si>
  <si>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</si>
  <si>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</si>
  <si>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</si>
  <si>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</si>
  <si>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</si>
  <si>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</si>
  <si>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</si>
  <si>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</si>
  <si>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</si>
  <si>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</si>
  <si>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</si>
  <si>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</si>
  <si>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</si>
  <si>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</si>
  <si>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</si>
  <si>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</si>
  <si>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</si>
  <si>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</si>
  <si>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</si>
  <si>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</si>
  <si>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</si>
  <si>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</si>
  <si>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</si>
  <si>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</si>
  <si>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</si>
  <si>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</si>
  <si>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</si>
  <si>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</si>
  <si>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</si>
  <si>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</si>
  <si>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</si>
  <si>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</si>
  <si>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</si>
  <si>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</si>
  <si>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</si>
  <si>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</si>
  <si>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</si>
  <si>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</si>
  <si>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</si>
  <si>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</si>
  <si>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</si>
  <si>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</si>
  <si>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</si>
  <si>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</si>
  <si>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</si>
  <si>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</si>
  <si>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</si>
  <si>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</si>
  <si>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</si>
  <si>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</si>
  <si>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</si>
  <si>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</si>
  <si>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</si>
  <si>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</si>
  <si>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</si>
  <si>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</si>
  <si>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</si>
  <si>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</si>
  <si>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</si>
  <si>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</si>
  <si>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</si>
  <si>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</si>
  <si>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</si>
  <si>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</si>
  <si>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</si>
  <si>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</si>
  <si>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</si>
  <si>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</si>
  <si>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</si>
  <si>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</si>
  <si>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</si>
  <si>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</si>
  <si>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</si>
  <si>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</si>
  <si>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</si>
  <si>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</si>
  <si>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</si>
  <si>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</si>
  <si>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</si>
  <si>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</si>
  <si>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</si>
  <si>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</si>
  <si>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</si>
  <si>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</si>
  <si>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</si>
  <si>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</si>
  <si>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</si>
  <si>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</si>
  <si>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</si>
  <si>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</si>
  <si>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</si>
  <si>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</si>
  <si>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</si>
  <si>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</si>
  <si>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</si>
  <si>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</si>
  <si>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</si>
  <si>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</si>
  <si>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</si>
  <si>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</si>
  <si>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</si>
  <si>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</si>
  <si>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</si>
  <si>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</si>
  <si>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</si>
  <si>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</si>
  <si>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</si>
  <si>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</si>
  <si>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</si>
  <si>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</si>
  <si>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</si>
  <si>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</si>
  <si>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</si>
  <si>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</si>
  <si>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</si>
  <si>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</si>
  <si>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</si>
  <si>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</si>
  <si>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</si>
  <si>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</si>
  <si>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</si>
  <si>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</si>
  <si>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</si>
  <si>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</si>
  <si>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</si>
  <si>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</si>
  <si>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</si>
  <si>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</si>
  <si>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</si>
  <si>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</si>
  <si>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</si>
  <si>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</si>
  <si>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</si>
  <si>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</si>
  <si>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</si>
  <si>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</si>
  <si>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</si>
  <si>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</si>
  <si>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</si>
  <si>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</si>
  <si>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</si>
  <si>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</si>
  <si>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</si>
  <si>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</si>
  <si>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</si>
  <si>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</si>
  <si>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</si>
  <si>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</si>
  <si>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</si>
  <si>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</si>
  <si>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</si>
  <si>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</si>
  <si>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</si>
  <si>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</si>
  <si>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</si>
  <si>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</si>
  <si>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</si>
  <si>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</si>
  <si>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</si>
  <si>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</si>
  <si>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</si>
  <si>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</si>
  <si>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</si>
  <si>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</si>
  <si>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</si>
  <si>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</si>
  <si>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</si>
  <si>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</si>
  <si>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</si>
  <si>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</si>
  <si>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</si>
  <si>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</si>
  <si>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</si>
  <si>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</si>
  <si>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</si>
  <si>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</si>
  <si>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</si>
  <si>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</si>
  <si>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</si>
  <si>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</si>
  <si>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</si>
  <si>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</si>
  <si>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</si>
  <si>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</si>
  <si>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</si>
  <si>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</si>
  <si>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</si>
  <si>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</si>
  <si>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</si>
  <si>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</si>
  <si>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</si>
  <si>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</si>
  <si>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</si>
  <si>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</si>
  <si>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</si>
  <si>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</si>
  <si>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</si>
  <si>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</si>
  <si>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</si>
  <si>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</si>
  <si>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</si>
  <si>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</si>
  <si>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</si>
  <si>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</si>
  <si>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</si>
  <si>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</si>
  <si>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</si>
  <si>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</si>
  <si>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</si>
  <si>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</si>
  <si>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</si>
  <si>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</si>
  <si>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</si>
  <si>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</si>
  <si>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</si>
  <si>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</si>
  <si>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</si>
  <si>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</si>
  <si>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</si>
  <si>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</si>
  <si>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</si>
  <si>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</si>
  <si>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</si>
  <si>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</si>
  <si>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</si>
  <si>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</si>
  <si>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</si>
  <si>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</si>
  <si>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</si>
  <si>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</si>
  <si>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</si>
  <si>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</si>
  <si>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</si>
  <si>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</si>
  <si>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</si>
  <si>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</si>
  <si>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</si>
  <si>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</si>
  <si>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</si>
  <si>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</si>
  <si>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</si>
  <si>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</si>
  <si>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</si>
  <si>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</si>
  <si>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</si>
  <si>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</si>
  <si>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</si>
  <si>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</si>
  <si>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</si>
  <si>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</si>
  <si>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</si>
  <si>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</si>
  <si>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</si>
  <si>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</si>
  <si>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</si>
  <si>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</si>
  <si>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</si>
  <si>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</si>
  <si>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</si>
  <si>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</si>
  <si>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</si>
  <si>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</si>
  <si>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</si>
  <si>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</si>
  <si>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</si>
  <si>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</si>
  <si>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</si>
  <si>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</si>
  <si>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</si>
  <si>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</si>
  <si>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</si>
  <si>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</si>
  <si>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</si>
  <si>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</si>
  <si>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</si>
  <si>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</si>
  <si>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</si>
  <si>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</si>
  <si>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</si>
  <si>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</si>
  <si>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</si>
  <si>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</si>
  <si>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</si>
  <si>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</si>
  <si>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</si>
  <si>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</si>
  <si>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</si>
  <si>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</si>
  <si>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</si>
  <si>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</si>
  <si>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</si>
  <si>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</si>
  <si>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</si>
  <si>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</si>
  <si>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</si>
  <si>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</si>
  <si>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</si>
  <si>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</si>
  <si>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</si>
  <si>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</si>
  <si>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</si>
  <si>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</si>
  <si>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</si>
  <si>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</si>
  <si>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</si>
  <si>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</si>
  <si>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</si>
  <si>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</si>
  <si>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</si>
  <si>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</si>
  <si>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</si>
  <si>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</si>
  <si>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</si>
  <si>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</si>
  <si>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</si>
  <si>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</si>
  <si>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</si>
  <si>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</si>
  <si>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</si>
  <si>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</si>
  <si>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</si>
  <si>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</si>
  <si>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</si>
  <si>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</si>
  <si>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</si>
  <si>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</si>
  <si>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</si>
  <si>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</si>
  <si>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</si>
  <si>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</si>
  <si>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</si>
  <si>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</si>
  <si>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</si>
  <si>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</si>
  <si>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</si>
  <si>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</si>
  <si>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</si>
  <si>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</si>
  <si>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</si>
  <si>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</si>
  <si>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</si>
  <si>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</si>
  <si>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</si>
  <si>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</si>
  <si>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</si>
  <si>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</si>
  <si>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</si>
  <si>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</si>
  <si>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</si>
  <si>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</si>
  <si>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</si>
  <si>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</si>
  <si>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</si>
  <si>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</si>
  <si>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</si>
  <si>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</si>
  <si>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</si>
  <si>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</si>
  <si>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</si>
  <si>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</si>
  <si>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</si>
  <si>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</si>
  <si>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</si>
  <si>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</si>
  <si>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</si>
  <si>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</si>
  <si>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</si>
  <si>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</si>
  <si>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</si>
  <si>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</si>
  <si>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</si>
  <si>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</si>
  <si>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</si>
  <si>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</si>
  <si>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</si>
  <si>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</si>
  <si>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</si>
  <si>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</si>
  <si>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</si>
  <si>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</si>
  <si>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</si>
  <si>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</si>
  <si>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</si>
  <si>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</si>
  <si>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</si>
  <si>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</si>
  <si>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</si>
  <si>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</si>
  <si>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</si>
  <si>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</si>
  <si>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</si>
  <si>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</si>
  <si>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</si>
  <si>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</si>
  <si>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</si>
  <si>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</si>
  <si>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</si>
  <si>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</si>
  <si>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</si>
  <si>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</si>
  <si>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</si>
  <si>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</si>
  <si>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</si>
  <si>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</si>
  <si>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</si>
  <si>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</si>
  <si>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</si>
  <si>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</si>
  <si>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</si>
  <si>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</si>
  <si>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</si>
  <si>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</si>
  <si>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</si>
  <si>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</si>
  <si>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</si>
  <si>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</si>
  <si>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</si>
  <si>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</si>
  <si>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</si>
  <si>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</si>
  <si>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</si>
  <si>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</si>
  <si>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</si>
  <si>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</si>
  <si>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</si>
  <si>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</si>
  <si>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</si>
  <si>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</si>
  <si>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</si>
  <si>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</si>
  <si>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</si>
  <si>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</si>
  <si>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</si>
  <si>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</si>
  <si>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</si>
  <si>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</si>
  <si>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</si>
  <si>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</si>
  <si>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</si>
  <si>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</si>
  <si>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</si>
  <si>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</si>
  <si>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</si>
  <si>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</si>
  <si>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</si>
  <si>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</si>
  <si>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</si>
  <si>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</si>
  <si>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</si>
  <si>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</si>
  <si>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</si>
  <si>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</si>
  <si>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</si>
  <si>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</si>
  <si>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</si>
  <si>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</si>
  <si>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</si>
  <si>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</si>
  <si>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</si>
  <si>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</si>
  <si>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</si>
  <si>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</si>
  <si>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</si>
  <si>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</si>
  <si>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</si>
  <si>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</si>
  <si>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</si>
  <si>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</si>
  <si>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</si>
  <si>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</si>
  <si>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</si>
  <si>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</si>
  <si>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</si>
  <si>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</si>
  <si>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</si>
  <si>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</si>
  <si>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</si>
  <si>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</si>
  <si>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</si>
  <si>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</si>
  <si>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</si>
  <si>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</si>
  <si>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</si>
  <si>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</si>
  <si>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</si>
  <si>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</si>
  <si>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</si>
  <si>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</si>
  <si>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</si>
  <si>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</si>
  <si>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</si>
  <si>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</si>
  <si>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</si>
  <si>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</si>
  <si>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</si>
  <si>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</si>
  <si>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</si>
  <si>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</si>
  <si>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</si>
  <si>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</si>
  <si>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</si>
  <si>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</si>
  <si>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</si>
  <si>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</si>
  <si>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</si>
  <si>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</si>
  <si>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</si>
  <si>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</si>
  <si>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</si>
  <si>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</si>
  <si>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</si>
  <si>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</si>
  <si>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</si>
  <si>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</si>
  <si>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</si>
  <si>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</si>
  <si>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</si>
  <si>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</si>
  <si>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</si>
  <si>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</si>
  <si>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</si>
  <si>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</si>
  <si>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</si>
  <si>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</si>
  <si>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</si>
  <si>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</si>
  <si>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</si>
  <si>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</si>
  <si>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</si>
  <si>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</si>
  <si>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</si>
  <si>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</si>
  <si>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</si>
  <si>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</si>
  <si>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</si>
  <si>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</si>
  <si>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</si>
  <si>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</si>
  <si>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</si>
  <si>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</si>
  <si>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</si>
  <si>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</si>
  <si>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</si>
  <si>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</si>
  <si>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</si>
  <si>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</si>
  <si>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</si>
  <si>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</si>
  <si>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</si>
  <si>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</si>
  <si>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</si>
  <si>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</si>
  <si>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</si>
  <si>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</si>
  <si>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</si>
  <si>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</si>
  <si>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</si>
  <si>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</si>
  <si>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</si>
  <si>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</si>
  <si>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</si>
  <si>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</si>
  <si>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</si>
  <si>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</si>
  <si>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</si>
  <si>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</si>
  <si>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</si>
  <si>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</si>
  <si>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</si>
  <si>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</si>
  <si>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</si>
  <si>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</si>
  <si>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</si>
  <si>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</si>
  <si>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</si>
  <si>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</si>
  <si>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</si>
  <si>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</si>
  <si>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</si>
  <si>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</si>
  <si>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</si>
  <si>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</si>
  <si>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</si>
  <si>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</si>
  <si>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</si>
  <si>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</si>
  <si>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</si>
  <si>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</si>
  <si>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</si>
  <si>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</si>
  <si>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</si>
  <si>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</si>
  <si>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</si>
  <si>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</si>
  <si>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</si>
  <si>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</si>
  <si>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</si>
  <si>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</si>
  <si>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</si>
  <si>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</si>
  <si>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</si>
  <si>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</si>
  <si>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</si>
  <si>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</si>
  <si>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</si>
  <si>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</si>
  <si>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</si>
  <si>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</si>
  <si>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</si>
  <si>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</si>
  <si>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</si>
  <si>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</si>
  <si>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</si>
  <si>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</si>
  <si>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</si>
  <si>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</si>
  <si>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</si>
  <si>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</si>
  <si>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</si>
  <si>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</si>
  <si>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</si>
  <si>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</si>
  <si>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</si>
  <si>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</si>
  <si>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</si>
  <si>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</si>
  <si>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</si>
  <si>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</si>
  <si>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</si>
  <si>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</si>
  <si>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</si>
  <si>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</si>
  <si>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</si>
  <si>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</si>
  <si>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</si>
  <si>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</si>
  <si>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</si>
  <si>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</si>
  <si>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</si>
  <si>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</si>
  <si>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</si>
  <si>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</si>
  <si>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</si>
  <si>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</si>
  <si>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</si>
  <si>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</si>
  <si>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</si>
  <si>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</si>
  <si>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</si>
  <si>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</si>
  <si>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</si>
  <si>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</si>
  <si>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</si>
  <si>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</si>
  <si>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</si>
  <si>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</si>
  <si>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</si>
  <si>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</si>
  <si>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</si>
  <si>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</si>
  <si>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</si>
  <si>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</si>
  <si>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</si>
  <si>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</si>
  <si>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</si>
  <si>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</si>
  <si>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</si>
  <si>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</si>
  <si>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</si>
  <si>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</si>
  <si>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</si>
  <si>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</si>
  <si>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</si>
  <si>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</si>
  <si>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</si>
  <si>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</si>
  <si>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</si>
  <si>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</si>
  <si>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</si>
  <si>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</si>
  <si>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</si>
  <si>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</si>
  <si>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</si>
  <si>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</si>
  <si>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</si>
  <si>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</si>
  <si>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</si>
  <si>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</si>
  <si>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</si>
  <si>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</si>
  <si>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</si>
  <si>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</si>
  <si>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</si>
  <si>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</si>
  <si>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</si>
  <si>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</si>
  <si>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</si>
  <si>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</si>
  <si>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</si>
  <si>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</si>
  <si>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</si>
  <si>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</si>
  <si>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</si>
  <si>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</si>
  <si>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</si>
  <si>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</si>
  <si>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</si>
  <si>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</si>
  <si>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</si>
  <si>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</si>
  <si>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</si>
  <si>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</si>
  <si>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</si>
  <si>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</si>
  <si>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</si>
  <si>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</si>
  <si>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</si>
  <si>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</si>
  <si>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</si>
  <si>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</si>
  <si>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</si>
  <si>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</si>
  <si>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</si>
  <si>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</si>
  <si>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</si>
  <si>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</si>
  <si>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</si>
  <si>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</si>
  <si>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</si>
  <si>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</si>
  <si>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</si>
  <si>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</si>
  <si>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</si>
  <si>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</si>
  <si>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</si>
  <si>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</si>
  <si>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</si>
  <si>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</si>
  <si>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</si>
  <si>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</si>
  <si>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</si>
  <si>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</si>
  <si>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</si>
  <si>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</si>
  <si>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</si>
  <si>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</si>
  <si>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</si>
  <si>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</si>
  <si>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</si>
  <si>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</si>
  <si>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</si>
  <si>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</si>
  <si>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</si>
  <si>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</si>
  <si>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</si>
  <si>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</si>
  <si>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</si>
  <si>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</si>
  <si>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</si>
  <si>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</si>
  <si>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</si>
  <si>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</si>
  <si>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</si>
  <si>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</si>
  <si>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</si>
  <si>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</si>
  <si>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</si>
  <si>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</si>
  <si>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</si>
  <si>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</si>
  <si>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</si>
  <si>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</si>
  <si>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</si>
  <si>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</si>
  <si>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</si>
  <si>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</si>
  <si>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</si>
  <si>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</si>
  <si>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</si>
  <si>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</si>
  <si>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</si>
  <si>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</si>
  <si>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</si>
  <si>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</si>
  <si>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</si>
  <si>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</si>
  <si>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</si>
  <si>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</si>
  <si>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</si>
  <si>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</si>
  <si>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</si>
  <si>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</si>
  <si>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</si>
  <si>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</si>
  <si>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</si>
  <si>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</si>
  <si>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</si>
  <si>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</si>
  <si>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</si>
  <si>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</si>
  <si>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</si>
  <si>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</si>
  <si>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</si>
  <si>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</si>
  <si>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</si>
  <si>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</si>
  <si>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</si>
  <si>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</si>
  <si>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</si>
  <si>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</si>
  <si>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</si>
  <si>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</si>
  <si>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</si>
  <si>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</si>
  <si>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</si>
  <si>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</si>
  <si>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</si>
  <si>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</si>
  <si>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</si>
  <si>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</si>
  <si>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</si>
  <si>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</si>
  <si>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</si>
  <si>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</si>
  <si>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</si>
  <si>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</si>
  <si>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</si>
  <si>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</si>
  <si>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</si>
  <si>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</si>
  <si>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</si>
  <si>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</si>
  <si>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</si>
  <si>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</si>
  <si>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</si>
  <si>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</si>
  <si>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</si>
  <si>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</si>
  <si>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</si>
  <si>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</si>
  <si>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</si>
  <si>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</si>
  <si>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</si>
  <si>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</si>
  <si>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</si>
  <si>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</si>
  <si>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</si>
  <si>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</si>
  <si>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</si>
  <si>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</si>
  <si>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</si>
  <si>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</si>
  <si>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</si>
  <si>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</si>
  <si>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</si>
  <si>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</si>
  <si>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</si>
  <si>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</si>
  <si>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</si>
  <si>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</si>
  <si>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</si>
  <si>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</si>
  <si>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</si>
  <si>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</si>
  <si>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</si>
  <si>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</si>
  <si>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</si>
  <si>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</si>
  <si>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</si>
  <si>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</si>
  <si>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</si>
  <si>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</si>
  <si>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</si>
  <si>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</si>
  <si>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</si>
  <si>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</si>
  <si>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</si>
  <si>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</si>
  <si>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</si>
  <si>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</si>
  <si>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</si>
  <si>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</si>
  <si>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</si>
  <si>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</si>
  <si>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</si>
  <si>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</si>
  <si>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</si>
  <si>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</si>
  <si>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</si>
  <si>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</si>
  <si>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</si>
  <si>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</si>
  <si>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</si>
  <si>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</si>
  <si>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</si>
  <si>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</si>
  <si>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</si>
  <si>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</si>
  <si>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</si>
  <si>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</si>
  <si>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</si>
  <si>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</si>
  <si>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</si>
  <si>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</si>
  <si>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</si>
  <si>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</si>
  <si>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</si>
  <si>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</si>
  <si>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</si>
  <si>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</si>
  <si>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</si>
  <si>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</si>
  <si>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</si>
  <si>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</si>
  <si>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</si>
  <si>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</si>
  <si>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</si>
  <si>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</si>
  <si>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</si>
  <si>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</si>
  <si>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</si>
  <si>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</si>
  <si>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</si>
  <si>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</si>
  <si>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</si>
  <si>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</si>
  <si>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</si>
  <si>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</si>
  <si>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</si>
  <si>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</si>
  <si>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</si>
  <si>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</si>
  <si>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</si>
  <si>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</si>
  <si>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</si>
  <si>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</si>
  <si>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</si>
  <si>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</si>
  <si>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</si>
  <si>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</si>
  <si>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</si>
  <si>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</si>
  <si>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</si>
  <si>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</si>
  <si>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</si>
  <si>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</si>
  <si>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</si>
  <si>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</si>
  <si>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</si>
  <si>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</si>
  <si>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</si>
  <si>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</si>
  <si>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</si>
  <si>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</si>
  <si>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</si>
  <si>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</si>
  <si>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</si>
  <si>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</si>
  <si>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</si>
  <si>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</si>
  <si>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</si>
  <si>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</si>
  <si>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</si>
  <si>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</si>
  <si>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</si>
  <si>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</si>
  <si>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</si>
  <si>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</si>
  <si>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</si>
  <si>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</si>
  <si>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</si>
  <si>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</si>
  <si>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</si>
  <si>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</si>
  <si>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</si>
  <si>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</si>
  <si>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</si>
  <si>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</si>
  <si>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</si>
  <si>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</si>
  <si>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</si>
  <si>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</si>
  <si>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</si>
  <si>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</si>
  <si>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</si>
  <si>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</si>
  <si>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</si>
  <si>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</si>
  <si>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</si>
  <si>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</si>
  <si>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</si>
  <si>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</si>
  <si>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</si>
  <si>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</si>
  <si>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</si>
  <si>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</si>
  <si>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</si>
  <si>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</si>
  <si>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</si>
  <si>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</si>
  <si>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</si>
  <si>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</si>
  <si>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</si>
  <si>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</si>
  <si>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</si>
  <si>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</si>
  <si>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</si>
  <si>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</si>
  <si>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</si>
  <si>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</si>
  <si>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</si>
  <si>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</si>
  <si>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</si>
  <si>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</si>
  <si>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</si>
  <si>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</si>
  <si>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</si>
  <si>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</si>
  <si>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</si>
  <si>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</si>
  <si>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</si>
  <si>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</si>
  <si>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</si>
  <si>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</si>
  <si>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</si>
  <si>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</si>
  <si>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</si>
  <si>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</si>
  <si>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</si>
  <si>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</si>
  <si>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</si>
  <si>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</si>
  <si>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</si>
  <si>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</si>
  <si>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</si>
  <si>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</si>
  <si>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</si>
  <si>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</si>
  <si>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</si>
  <si>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</si>
  <si>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</si>
  <si>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</si>
  <si>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</si>
  <si>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</si>
  <si>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</si>
  <si>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</si>
  <si>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</si>
  <si>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</si>
  <si>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</si>
  <si>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</si>
  <si>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</si>
  <si>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</si>
  <si>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</si>
  <si>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</si>
  <si>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</si>
  <si>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</si>
  <si>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</si>
  <si>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</si>
  <si>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</si>
  <si>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</si>
  <si>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</si>
  <si>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</si>
  <si>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</si>
  <si>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</si>
  <si>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</si>
  <si>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</si>
  <si>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</si>
  <si>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</si>
  <si>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</si>
  <si>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</si>
  <si>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</si>
  <si>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</si>
  <si>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</si>
  <si>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</si>
  <si>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</si>
  <si>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</si>
  <si>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</si>
  <si>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</si>
  <si>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</si>
  <si>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</si>
  <si>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</si>
  <si>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</si>
  <si>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</si>
  <si>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</si>
  <si>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</si>
  <si>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</si>
  <si>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</si>
  <si>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</si>
  <si>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</si>
  <si>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</si>
  <si>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</si>
  <si>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</si>
  <si>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</si>
  <si>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</si>
  <si>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</si>
  <si>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</si>
  <si>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</si>
  <si>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</si>
  <si>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</si>
  <si>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</si>
  <si>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</si>
  <si>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</si>
  <si>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</si>
  <si>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</si>
  <si>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</si>
  <si>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</si>
  <si>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</si>
  <si>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</si>
  <si>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</si>
  <si>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</si>
  <si>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</si>
  <si>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</si>
  <si>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</si>
  <si>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</si>
  <si>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</si>
  <si>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</si>
  <si>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</si>
  <si>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</si>
  <si>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</si>
  <si>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</si>
  <si>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</si>
  <si>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</si>
  <si>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</si>
  <si>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</si>
  <si>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</si>
  <si>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</si>
  <si>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</si>
  <si>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</si>
  <si>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</si>
  <si>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</si>
  <si>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</si>
  <si>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</si>
  <si>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</si>
  <si>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</si>
  <si>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</si>
  <si>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</si>
  <si>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</si>
  <si>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</si>
  <si>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</si>
  <si>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</si>
  <si>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</si>
  <si>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</si>
  <si>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</si>
  <si>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</si>
  <si>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</si>
  <si>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</si>
  <si>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</si>
  <si>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</si>
  <si>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</si>
  <si>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</si>
  <si>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</si>
  <si>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</si>
  <si>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</si>
  <si>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</si>
  <si>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</si>
  <si>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</si>
  <si>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</si>
  <si>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</si>
  <si>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</si>
  <si>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</si>
  <si>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</si>
  <si>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</si>
  <si>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</si>
  <si>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</si>
  <si>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</si>
  <si>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</si>
  <si>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</si>
  <si>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</si>
  <si>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</si>
  <si>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</si>
  <si>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</si>
  <si>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</si>
  <si>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</si>
  <si>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</si>
  <si>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</si>
  <si>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</si>
  <si>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</si>
  <si>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</si>
  <si>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</si>
  <si>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</si>
  <si>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</si>
  <si>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</si>
  <si>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</si>
  <si>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</si>
  <si>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</si>
  <si>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</si>
  <si>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</si>
  <si>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</si>
  <si>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</si>
  <si>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</si>
  <si>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</si>
  <si>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</si>
  <si>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</si>
  <si>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</si>
  <si>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</si>
  <si>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</si>
  <si>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</si>
  <si>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</si>
  <si>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</si>
  <si>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</si>
  <si>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</si>
  <si>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</si>
  <si>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</si>
  <si>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</si>
  <si>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</si>
  <si>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</si>
  <si>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</si>
  <si>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</si>
  <si>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</si>
  <si>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</si>
  <si>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</si>
  <si>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</si>
  <si>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</si>
  <si>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</si>
  <si>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</si>
  <si>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</si>
  <si>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</si>
  <si>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</si>
  <si>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</si>
  <si>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</si>
  <si>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</si>
  <si>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</si>
  <si>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</si>
  <si>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</si>
  <si>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</si>
  <si>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</si>
  <si>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</si>
  <si>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</si>
  <si>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</si>
  <si>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</si>
  <si>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</si>
  <si>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</si>
  <si>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</si>
  <si>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</si>
  <si>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</si>
  <si>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</si>
  <si>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</si>
  <si>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</si>
  <si>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</si>
  <si>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</si>
  <si>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</si>
  <si>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</si>
  <si>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</si>
  <si>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</si>
  <si>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</si>
  <si>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</si>
  <si>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</si>
  <si>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</si>
  <si>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</si>
  <si>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</si>
  <si>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</si>
  <si>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</si>
  <si>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</si>
  <si>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</si>
  <si>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</si>
  <si>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</si>
  <si>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</si>
  <si>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</si>
  <si>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</si>
  <si>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</si>
  <si>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</si>
  <si>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</si>
  <si>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</si>
  <si>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</si>
  <si>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</si>
  <si>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</si>
  <si>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</si>
  <si>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</si>
  <si>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</si>
  <si>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</si>
  <si>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</si>
  <si>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</si>
  <si>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</si>
  <si>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</si>
  <si>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</si>
  <si>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</si>
  <si>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</si>
  <si>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</si>
  <si>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</si>
  <si>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</si>
  <si>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</si>
  <si>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</si>
  <si>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</si>
  <si>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</si>
  <si>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</si>
  <si>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</si>
  <si>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</si>
  <si>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</si>
  <si>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</si>
  <si>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</si>
  <si>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</si>
  <si>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</si>
  <si>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</si>
  <si>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</si>
  <si>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</si>
  <si>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</si>
  <si>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</si>
  <si>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</si>
  <si>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</si>
  <si>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</si>
  <si>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</si>
  <si>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</si>
  <si>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</si>
  <si>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</si>
  <si>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</si>
  <si>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</si>
  <si>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</si>
  <si>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</si>
  <si>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</si>
  <si>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</si>
  <si>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</si>
  <si>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</si>
  <si>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</si>
  <si>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</si>
  <si>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</si>
  <si>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</si>
  <si>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</si>
  <si>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</si>
  <si>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</si>
  <si>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</si>
  <si>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</si>
  <si>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</si>
  <si>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</si>
  <si>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</si>
  <si>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</si>
  <si>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</si>
  <si>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</si>
  <si>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</si>
  <si>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</si>
  <si>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</si>
  <si>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</si>
  <si>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</si>
  <si>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</si>
  <si>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</si>
  <si>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</si>
  <si>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</si>
  <si>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</si>
  <si>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</si>
  <si>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</si>
  <si>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</si>
  <si>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</si>
  <si>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</si>
  <si>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</si>
  <si>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</si>
  <si>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</si>
  <si>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</si>
  <si>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</si>
  <si>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</si>
  <si>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</si>
  <si>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</si>
  <si>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</si>
  <si>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</si>
  <si>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</si>
  <si>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</si>
  <si>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</si>
  <si>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</si>
  <si>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</si>
  <si>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</si>
  <si>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</si>
  <si>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</si>
  <si>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</si>
  <si>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</si>
  <si>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</si>
  <si>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</si>
  <si>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</si>
  <si>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</si>
  <si>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</si>
  <si>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</si>
  <si>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</si>
  <si>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</si>
  <si>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</si>
  <si>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</si>
  <si>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</si>
  <si>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</si>
  <si>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</si>
  <si>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</si>
  <si>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</si>
  <si>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</si>
  <si>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</si>
  <si>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</si>
  <si>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</si>
  <si>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</si>
  <si>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</si>
  <si>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</si>
  <si>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</si>
  <si>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</si>
  <si>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</si>
  <si>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</si>
  <si>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</si>
  <si>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</si>
  <si>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</si>
  <si>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</si>
  <si>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</si>
  <si>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</si>
  <si>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</si>
  <si>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</si>
  <si>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</si>
  <si>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</si>
  <si>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</si>
  <si>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</si>
  <si>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</si>
  <si>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</si>
  <si>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</si>
  <si>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</si>
  <si>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</si>
  <si>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</si>
  <si>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</si>
  <si>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</si>
  <si>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</si>
  <si>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</si>
  <si>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</si>
  <si>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</si>
  <si>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</si>
  <si>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</si>
  <si>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</si>
  <si>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</si>
  <si>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</si>
  <si>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</si>
  <si>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</si>
  <si>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</si>
  <si>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</si>
  <si>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</si>
  <si>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</si>
  <si>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</si>
  <si>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</si>
  <si>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</si>
  <si>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</si>
  <si>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</si>
  <si>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</si>
  <si>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</si>
  <si>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</si>
  <si>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</si>
  <si>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</si>
  <si>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</si>
  <si>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</si>
  <si>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</si>
  <si>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</si>
  <si>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</si>
  <si>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</si>
  <si>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</si>
  <si>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</si>
  <si>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</si>
  <si>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</si>
  <si>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</si>
  <si>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</si>
  <si>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</si>
  <si>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</si>
  <si>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</si>
  <si>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</si>
  <si>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</si>
  <si>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</si>
  <si>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</si>
  <si>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</si>
  <si>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</si>
  <si>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</si>
  <si>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</si>
  <si>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</si>
  <si>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</si>
  <si>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</si>
  <si>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</si>
  <si>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</si>
  <si>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</si>
  <si>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</si>
  <si>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</si>
  <si>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</si>
  <si>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</si>
  <si>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</si>
  <si>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</si>
  <si>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</si>
  <si>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</si>
  <si>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</si>
  <si>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</si>
  <si>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</si>
  <si>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</si>
  <si>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</si>
  <si>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</si>
  <si>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</si>
  <si>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</si>
  <si>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</si>
  <si>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</si>
  <si>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</si>
  <si>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</si>
  <si>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</si>
  <si>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</si>
  <si>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</si>
  <si>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</si>
  <si>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</si>
  <si>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</si>
  <si>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</si>
  <si>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</si>
  <si>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</si>
  <si>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</si>
  <si>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</si>
  <si>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</si>
  <si>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</si>
  <si>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</si>
  <si>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</si>
  <si>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</si>
  <si>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</si>
  <si>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</si>
  <si>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</si>
  <si>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</si>
  <si>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</si>
  <si>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</si>
  <si>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</si>
  <si>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</si>
  <si>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</si>
  <si>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</si>
  <si>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</si>
  <si>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</si>
  <si>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</si>
  <si>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</si>
  <si>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</si>
  <si>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</si>
  <si>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</si>
  <si>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</si>
  <si>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</si>
  <si>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</si>
  <si>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</si>
  <si>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</si>
  <si>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</si>
  <si>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</si>
  <si>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</si>
  <si>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</si>
  <si>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</si>
  <si>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</si>
  <si>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</si>
  <si>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</si>
  <si>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</si>
  <si>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</si>
  <si>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</si>
  <si>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</si>
  <si>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</si>
  <si>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</si>
  <si>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</si>
  <si>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</si>
  <si>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</si>
  <si>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</si>
  <si>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</si>
  <si>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</si>
  <si>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</si>
  <si>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</si>
  <si>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</si>
  <si>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</si>
  <si>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</si>
  <si>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</si>
  <si>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</si>
  <si>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</si>
  <si>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</si>
  <si>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</si>
  <si>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</si>
  <si>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</si>
  <si>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</si>
  <si>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</si>
  <si>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</si>
  <si>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</si>
  <si>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</si>
  <si>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</si>
  <si>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</si>
  <si>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</si>
  <si>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</si>
  <si>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</si>
  <si>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</si>
  <si>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</si>
  <si>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</si>
  <si>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</si>
  <si>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</si>
  <si>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</si>
  <si>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</si>
  <si>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</si>
  <si>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</si>
  <si>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</si>
  <si>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</si>
  <si>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</si>
  <si>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</si>
  <si>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</si>
  <si>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</si>
  <si>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</si>
  <si>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</si>
  <si>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</si>
  <si>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</si>
  <si>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</si>
  <si>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</si>
  <si>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</si>
  <si>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</si>
  <si>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</si>
  <si>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</si>
  <si>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</si>
  <si>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</si>
  <si>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</si>
  <si>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</si>
  <si>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</si>
  <si>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</si>
  <si>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</si>
  <si>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</si>
  <si>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</si>
  <si>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</si>
  <si>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</si>
  <si>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</si>
  <si>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</si>
  <si>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</si>
  <si>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</si>
  <si>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</si>
  <si>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</si>
  <si>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</si>
  <si>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</si>
  <si>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</si>
  <si>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</si>
  <si>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</si>
  <si>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</si>
  <si>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</si>
  <si>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</si>
  <si>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</si>
  <si>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</si>
  <si>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</si>
  <si>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</si>
  <si>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</si>
  <si>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</si>
  <si>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</si>
  <si>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</si>
  <si>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</si>
  <si>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</si>
  <si>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</si>
  <si>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</si>
  <si>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</si>
  <si>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</si>
  <si>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</si>
  <si>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</si>
  <si>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</si>
  <si>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</si>
  <si>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</si>
  <si>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</si>
  <si>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</si>
  <si>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</si>
  <si>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</si>
  <si>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</si>
  <si>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</si>
  <si>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</si>
  <si>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</si>
  <si>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</si>
  <si>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</si>
  <si>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</si>
  <si>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</si>
  <si>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</si>
  <si>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</si>
  <si>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</si>
  <si>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</si>
  <si>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</si>
  <si>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</si>
  <si>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</si>
  <si>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</si>
  <si>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</si>
  <si>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</si>
  <si>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</si>
  <si>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</si>
  <si>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</si>
  <si>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</si>
  <si>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</si>
  <si>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</si>
  <si>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</si>
  <si>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</si>
  <si>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</si>
  <si>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</si>
  <si>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</si>
  <si>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</si>
  <si>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</si>
  <si>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</si>
  <si>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</si>
  <si>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</si>
  <si>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</si>
  <si>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</si>
  <si>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</si>
  <si>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</si>
  <si>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</si>
  <si>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</si>
  <si>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</si>
  <si>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</si>
  <si>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</si>
  <si>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</si>
  <si>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</si>
  <si>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</si>
  <si>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</si>
  <si>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</si>
  <si>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</si>
  <si>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</si>
  <si>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</si>
  <si>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</si>
  <si>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</si>
  <si>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</si>
  <si>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</si>
  <si>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</si>
  <si>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</si>
  <si>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</si>
  <si>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</si>
  <si>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</si>
  <si>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</si>
  <si>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</si>
  <si>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</si>
  <si>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</si>
  <si>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</si>
  <si>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</si>
  <si>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</si>
  <si>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</si>
  <si>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</si>
  <si>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</si>
  <si>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</si>
  <si>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</si>
  <si>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</si>
  <si>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</si>
  <si>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</si>
  <si>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</si>
  <si>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</si>
  <si>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</si>
  <si>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</si>
  <si>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</si>
  <si>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</si>
  <si>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</si>
  <si>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</si>
  <si>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</si>
  <si>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</si>
  <si>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</si>
  <si>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</si>
  <si>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</si>
  <si>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</si>
  <si>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</si>
  <si>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</si>
  <si>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</si>
  <si>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</si>
  <si>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</si>
  <si>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</si>
  <si>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</si>
  <si>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</si>
  <si>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</si>
  <si>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</si>
  <si>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</si>
  <si>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</si>
  <si>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</si>
  <si>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</si>
  <si>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</si>
  <si>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</si>
  <si>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</si>
  <si>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</si>
  <si>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</si>
  <si>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</si>
  <si>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</si>
  <si>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</si>
  <si>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</si>
  <si>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</si>
  <si>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</si>
  <si>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</si>
  <si>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</si>
  <si>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</si>
  <si>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</si>
  <si>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</si>
  <si>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</si>
  <si>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</si>
  <si>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</si>
  <si>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</si>
  <si>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</si>
  <si>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</si>
  <si>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</si>
  <si>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</si>
  <si>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</si>
  <si>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</si>
  <si>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</si>
  <si>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</si>
  <si>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</si>
  <si>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</si>
  <si>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</si>
  <si>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</si>
  <si>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</si>
  <si>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</si>
  <si>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</si>
  <si>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</si>
  <si>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</si>
  <si>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</si>
  <si>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</si>
  <si>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</si>
  <si>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</si>
  <si>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</si>
  <si>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</si>
  <si>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</si>
  <si>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</si>
  <si>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</si>
  <si>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</si>
  <si>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</si>
  <si>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</si>
  <si>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</si>
  <si>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</si>
  <si>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</si>
  <si>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</si>
  <si>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</si>
  <si>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</si>
  <si>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</si>
  <si>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</si>
  <si>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</si>
  <si>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</si>
  <si>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</si>
  <si>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</si>
  <si>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</si>
  <si>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</si>
  <si>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</si>
  <si>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</si>
  <si>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</si>
  <si>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</si>
  <si>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</si>
  <si>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</si>
  <si>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</si>
  <si>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</si>
  <si>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</si>
  <si>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</si>
  <si>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</si>
  <si>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</si>
  <si>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</si>
  <si>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</si>
  <si>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</si>
  <si>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</si>
  <si>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</si>
  <si>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</si>
  <si>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</si>
  <si>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</si>
  <si>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</si>
  <si>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</si>
  <si>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</si>
  <si>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</si>
  <si>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</si>
  <si>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</si>
  <si>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</si>
  <si>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</si>
  <si>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</si>
  <si>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</si>
  <si>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</si>
  <si>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</si>
  <si>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</si>
  <si>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</si>
  <si>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</si>
  <si>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</si>
  <si>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</si>
  <si>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</si>
  <si>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</si>
  <si>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</si>
  <si>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</si>
  <si>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</si>
  <si>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</si>
  <si>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</si>
  <si>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</si>
  <si>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</si>
  <si>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</si>
  <si>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</si>
  <si>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</si>
  <si>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</si>
  <si>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</si>
  <si>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</si>
  <si>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</si>
  <si>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</si>
  <si>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</si>
  <si>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</si>
  <si>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</si>
  <si>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</si>
  <si>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</si>
  <si>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</si>
  <si>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</si>
  <si>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</si>
  <si>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</si>
  <si>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</si>
  <si>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</si>
  <si>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</si>
  <si>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</si>
  <si>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</si>
  <si>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</si>
  <si>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</si>
  <si>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</si>
  <si>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</si>
  <si>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</si>
  <si>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</si>
  <si>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</si>
  <si>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</si>
  <si>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</si>
  <si>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</si>
  <si>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</si>
  <si>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</si>
  <si>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</si>
  <si>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</si>
  <si>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</si>
  <si>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</si>
  <si>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</si>
  <si>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</si>
  <si>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</si>
  <si>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</si>
  <si>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</si>
  <si>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</si>
  <si>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</si>
  <si>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</si>
  <si>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</si>
  <si>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</si>
  <si>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</si>
  <si>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</si>
  <si>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</si>
  <si>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</si>
  <si>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</si>
  <si>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</si>
  <si>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</si>
  <si>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</si>
  <si>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</si>
  <si>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</si>
  <si>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</si>
  <si>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</si>
  <si>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</si>
  <si>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</si>
  <si>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</si>
  <si>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</si>
  <si>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</si>
  <si>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</si>
  <si>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</si>
  <si>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</si>
  <si>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</si>
  <si>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</si>
  <si>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</si>
  <si>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</si>
  <si>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</si>
  <si>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</si>
  <si>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</si>
  <si>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</si>
  <si>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</si>
  <si>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</si>
  <si>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</si>
  <si>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</si>
  <si>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</si>
  <si>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</si>
  <si>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</si>
  <si>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</si>
  <si>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</si>
  <si>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</si>
  <si>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</si>
  <si>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</si>
  <si>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</si>
  <si>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</si>
  <si>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</si>
  <si>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</si>
  <si>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</si>
  <si>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</si>
  <si>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</si>
  <si>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</si>
  <si>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</si>
  <si>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</si>
  <si>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</si>
  <si>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</si>
  <si>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</si>
  <si>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</si>
  <si>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</si>
  <si>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</si>
  <si>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</si>
  <si>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</si>
  <si>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</si>
  <si>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</si>
  <si>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</si>
  <si>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</si>
  <si>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</si>
  <si>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</si>
  <si>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</si>
  <si>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</si>
  <si>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</si>
  <si>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</si>
  <si>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</si>
  <si>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</si>
  <si>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</si>
  <si>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</si>
  <si>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</si>
  <si>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</si>
  <si>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</si>
  <si>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</si>
  <si>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</si>
  <si>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</si>
  <si>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</si>
  <si>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</si>
  <si>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</si>
  <si>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</si>
  <si>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</si>
  <si>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</si>
  <si>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</si>
  <si>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</si>
  <si>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</si>
  <si>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</si>
  <si>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</si>
  <si>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</si>
  <si>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</si>
  <si>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</si>
  <si>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</si>
  <si>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</si>
  <si>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</si>
  <si>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</si>
  <si>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</si>
  <si>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</si>
  <si>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</si>
  <si>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</si>
  <si>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</si>
  <si>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</si>
  <si>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</si>
  <si>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</si>
  <si>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</si>
  <si>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</si>
  <si>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</si>
  <si>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</si>
  <si>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</si>
  <si>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</si>
  <si>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</si>
  <si>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</si>
  <si>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</si>
  <si>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</si>
  <si>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</si>
  <si>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</si>
  <si>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</si>
  <si>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</si>
  <si>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</si>
  <si>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</si>
  <si>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</si>
  <si>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</si>
  <si>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</si>
  <si>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</si>
  <si>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</si>
  <si>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</si>
  <si>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</si>
  <si>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</si>
  <si>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</si>
  <si>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</si>
  <si>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</si>
  <si>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</si>
  <si>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</si>
  <si>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</si>
  <si>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</si>
  <si>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</si>
  <si>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</si>
  <si>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</si>
  <si>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</si>
  <si>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</si>
  <si>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</si>
  <si>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</si>
  <si>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</si>
  <si>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</si>
  <si>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</si>
  <si>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</si>
  <si>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</si>
  <si>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</si>
  <si>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</si>
  <si>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</si>
  <si>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</si>
  <si>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</si>
  <si>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</si>
  <si>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</si>
  <si>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</si>
  <si>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</si>
  <si>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</si>
  <si>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</si>
  <si>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</si>
  <si>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</si>
  <si>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</si>
  <si>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</si>
  <si>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</si>
  <si>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</si>
  <si>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</si>
  <si>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</si>
  <si>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</si>
  <si>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</si>
  <si>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</si>
  <si>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</si>
  <si>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</si>
  <si>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</si>
  <si>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</si>
  <si>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</si>
  <si>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</si>
  <si>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</si>
  <si>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</si>
  <si>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</si>
  <si>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</si>
  <si>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</si>
  <si>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</si>
  <si>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</si>
  <si>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</si>
  <si>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</si>
  <si>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</si>
  <si>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</si>
  <si>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</si>
  <si>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</si>
  <si>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</si>
  <si>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</si>
  <si>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</si>
  <si>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</si>
  <si>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</si>
  <si>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</si>
  <si>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</si>
  <si>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</si>
  <si>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</si>
  <si>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</si>
  <si>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</si>
  <si>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</si>
  <si>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</si>
  <si>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</si>
  <si>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</si>
  <si>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</si>
  <si>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</si>
  <si>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</si>
  <si>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</si>
  <si>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</si>
  <si>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</si>
  <si>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</si>
  <si>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</si>
  <si>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</si>
  <si>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</si>
  <si>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</si>
  <si>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</si>
  <si>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</si>
  <si>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</si>
  <si>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</si>
  <si>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</si>
  <si>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</si>
  <si>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</si>
  <si>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</si>
  <si>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</si>
  <si>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</si>
  <si>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</si>
  <si>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</si>
  <si>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</si>
  <si>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</si>
  <si>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</si>
  <si>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</si>
  <si>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</si>
  <si>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</si>
  <si>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</si>
  <si>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</si>
  <si>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</si>
  <si>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</si>
  <si>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</si>
  <si>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</si>
  <si>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</si>
  <si>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</si>
  <si>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</si>
  <si>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</si>
  <si>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</si>
  <si>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</si>
  <si>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</si>
  <si>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</si>
  <si>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</si>
  <si>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</si>
  <si>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</si>
  <si>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</si>
  <si>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</si>
  <si>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</si>
  <si>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</si>
  <si>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</si>
  <si>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</si>
  <si>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</si>
  <si>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</si>
  <si>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</si>
  <si>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</si>
  <si>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</si>
  <si>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</si>
  <si>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</si>
  <si>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</si>
  <si>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</si>
  <si>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</si>
  <si>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</si>
  <si>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</si>
  <si>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</si>
  <si>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</si>
  <si>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</si>
  <si>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</si>
  <si>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</si>
  <si>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</si>
  <si>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</si>
  <si>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</si>
  <si>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</si>
  <si>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</si>
  <si>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</si>
  <si>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</si>
  <si>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</si>
  <si>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</si>
  <si>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</si>
  <si>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</si>
  <si>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</si>
  <si>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</si>
  <si>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</si>
  <si>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</si>
  <si>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</si>
  <si>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</si>
  <si>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</si>
  <si>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</si>
  <si>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</si>
  <si>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</si>
  <si>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</si>
  <si>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</si>
  <si>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</si>
  <si>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</si>
  <si>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</si>
  <si>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</si>
  <si>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</si>
  <si>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</si>
  <si>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</si>
  <si>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</si>
  <si>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</si>
  <si>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</si>
  <si>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</si>
  <si>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</si>
  <si>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</si>
  <si>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</si>
  <si>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</si>
  <si>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</si>
  <si>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</si>
  <si>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</si>
  <si>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</si>
  <si>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</si>
  <si>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</si>
  <si>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</si>
  <si>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</si>
  <si>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</si>
  <si>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</si>
  <si>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</si>
  <si>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</si>
  <si>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</si>
  <si>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</si>
  <si>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</si>
  <si>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</si>
  <si>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</si>
  <si>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</si>
  <si>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</si>
  <si>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</si>
  <si>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</si>
  <si>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</si>
  <si>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</si>
  <si>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</si>
  <si>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</si>
  <si>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</si>
  <si>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</si>
  <si>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</si>
  <si>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</si>
  <si>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</si>
  <si>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</si>
  <si>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</si>
  <si>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</si>
  <si>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</si>
  <si>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</si>
  <si>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</si>
  <si>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</si>
  <si>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</si>
  <si>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</si>
  <si>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</si>
  <si>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</si>
  <si>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</si>
  <si>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</si>
  <si>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</si>
  <si>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</si>
  <si>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</si>
  <si>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</si>
  <si>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</si>
  <si>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</si>
  <si>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</si>
  <si>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</si>
  <si>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</si>
  <si>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</si>
  <si>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</si>
  <si>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</si>
  <si>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</si>
  <si>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</si>
  <si>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</si>
  <si>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</si>
  <si>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</si>
  <si>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</si>
  <si>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</si>
  <si>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</si>
  <si>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</si>
  <si>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</si>
  <si>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</si>
  <si>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</si>
  <si>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</si>
  <si>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</si>
  <si>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</si>
  <si>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</si>
  <si>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</si>
  <si>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</si>
  <si>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</si>
  <si>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</si>
  <si>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</si>
  <si>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</si>
  <si>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</si>
  <si>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</si>
  <si>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</si>
  <si>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</si>
  <si>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</si>
  <si>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</si>
  <si>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</si>
  <si>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</si>
  <si>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</si>
  <si>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</si>
  <si>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</si>
  <si>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</si>
  <si>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</si>
  <si>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</si>
  <si>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</si>
  <si>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</si>
  <si>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</si>
  <si>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</si>
  <si>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</si>
  <si>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</si>
  <si>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</si>
  <si>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</si>
  <si>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</si>
  <si>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</si>
  <si>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</si>
  <si>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</si>
  <si>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</si>
  <si>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</si>
  <si>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</si>
  <si>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</si>
  <si>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</si>
  <si>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</si>
  <si>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</si>
  <si>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</si>
  <si>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</si>
  <si>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</si>
  <si>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</si>
  <si>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</si>
  <si>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</si>
  <si>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</si>
  <si>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</si>
  <si>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</si>
  <si>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</si>
  <si>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</si>
  <si>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</si>
  <si>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</si>
  <si>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</si>
  <si>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</si>
  <si>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</si>
  <si>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</si>
  <si>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</si>
  <si>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</si>
  <si>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</si>
  <si>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</si>
  <si>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</si>
  <si>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</si>
  <si>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</si>
  <si>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</si>
  <si>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</si>
  <si>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</si>
  <si>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</si>
  <si>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</si>
  <si>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</si>
  <si>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</si>
  <si>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</si>
  <si>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</si>
  <si>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</si>
  <si>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</si>
  <si>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</si>
  <si>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</si>
  <si>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</si>
  <si>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</si>
  <si>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</si>
  <si>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</si>
  <si>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</si>
  <si>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</si>
  <si>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</si>
  <si>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</si>
  <si>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</si>
  <si>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</si>
  <si>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</si>
  <si>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</si>
  <si>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</si>
  <si>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</si>
  <si>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</si>
  <si>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</si>
  <si>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</si>
  <si>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</si>
  <si>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</si>
  <si>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</si>
  <si>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</si>
  <si>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</si>
  <si>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</si>
  <si>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</si>
  <si>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</si>
  <si>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</si>
  <si>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</si>
  <si>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</si>
  <si>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</si>
  <si>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</si>
  <si>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</si>
  <si>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</si>
  <si>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</si>
  <si>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</si>
  <si>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</si>
  <si>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</si>
  <si>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</si>
  <si>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</si>
  <si>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</si>
  <si>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</si>
  <si>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</si>
  <si>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</si>
  <si>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</si>
  <si>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</si>
  <si>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</si>
  <si>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</si>
  <si>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</si>
  <si>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</si>
  <si>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</si>
  <si>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</si>
  <si>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</si>
  <si>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</si>
  <si>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</si>
  <si>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</si>
  <si>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</si>
  <si>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</si>
  <si>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</si>
  <si>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</si>
  <si>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</si>
  <si>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</si>
  <si>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</si>
  <si>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</si>
  <si>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</si>
  <si>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</si>
  <si>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</si>
  <si>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</si>
  <si>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</si>
  <si>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</si>
  <si>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</si>
  <si>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</si>
  <si>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</si>
  <si>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</si>
  <si>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</si>
  <si>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</si>
  <si>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</si>
  <si>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</si>
  <si>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</si>
  <si>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</si>
  <si>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</si>
  <si>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</si>
  <si>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</si>
  <si>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</si>
  <si>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</si>
  <si>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</si>
  <si>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</si>
  <si>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</si>
  <si>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</si>
  <si>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</si>
  <si>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</si>
  <si>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</si>
  <si>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</si>
  <si>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</si>
  <si>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</si>
  <si>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</si>
  <si>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</si>
  <si>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</si>
  <si>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</si>
  <si>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</si>
  <si>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</si>
  <si>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</si>
  <si>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</si>
  <si>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</si>
  <si>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</si>
  <si>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</si>
  <si>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</si>
  <si>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</si>
  <si>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</si>
  <si>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</si>
  <si>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</si>
  <si>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</si>
  <si>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</si>
  <si>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</si>
  <si>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</si>
  <si>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</si>
  <si>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</si>
  <si>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</si>
  <si>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</si>
  <si>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</si>
  <si>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</si>
  <si>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</si>
  <si>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</si>
  <si>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</si>
  <si>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</si>
  <si>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</si>
  <si>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</si>
  <si>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</si>
  <si>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</si>
  <si>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</si>
  <si>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</si>
  <si>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</si>
  <si>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</si>
  <si>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</si>
  <si>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</si>
  <si>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</si>
  <si>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</si>
  <si>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</si>
  <si>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</si>
  <si>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</si>
  <si>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</si>
  <si>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</si>
  <si>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</si>
  <si>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</si>
  <si>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</si>
  <si>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</si>
  <si>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</si>
  <si>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</si>
  <si>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</si>
  <si>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</si>
  <si>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</si>
  <si>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</si>
  <si>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</si>
  <si>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</si>
  <si>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</si>
  <si>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</si>
  <si>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</si>
  <si>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</si>
  <si>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</si>
  <si>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</si>
  <si>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</si>
  <si>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</si>
  <si>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</si>
  <si>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</si>
  <si>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</si>
  <si>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</si>
  <si>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</si>
  <si>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</si>
  <si>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</si>
  <si>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</si>
  <si>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</si>
  <si>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</si>
  <si>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</si>
  <si>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</si>
  <si>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</si>
  <si>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</si>
  <si>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</si>
  <si>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</si>
  <si>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</si>
  <si>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</si>
  <si>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</si>
  <si>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</si>
  <si>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</si>
  <si>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</si>
  <si>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</si>
  <si>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</si>
  <si>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</si>
  <si>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</si>
  <si>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</si>
  <si>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</si>
  <si>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</si>
  <si>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</si>
  <si>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</si>
  <si>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</si>
  <si>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</si>
  <si>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</si>
  <si>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</si>
  <si>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</si>
  <si>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</si>
  <si>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</si>
  <si>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</si>
  <si>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</si>
  <si>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</si>
  <si>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</si>
  <si>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</si>
  <si>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</si>
  <si>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</si>
  <si>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</si>
  <si>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</si>
  <si>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</si>
  <si>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</si>
  <si>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</si>
  <si>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</si>
  <si>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</si>
  <si>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</si>
  <si>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</si>
  <si>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</si>
  <si>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</si>
  <si>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</si>
  <si>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</si>
  <si>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</si>
  <si>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</si>
  <si>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</si>
  <si>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</si>
  <si>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</si>
  <si>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</si>
  <si>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</si>
  <si>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</si>
  <si>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</si>
  <si>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</si>
  <si>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</si>
  <si>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</si>
  <si>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</si>
  <si>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</si>
  <si>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</si>
  <si>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</si>
  <si>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</si>
  <si>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</si>
  <si>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</si>
  <si>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</si>
  <si>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</si>
  <si>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</si>
  <si>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</si>
  <si>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</si>
  <si>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</si>
  <si>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</si>
  <si>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</si>
  <si>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</si>
  <si>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</si>
  <si>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</si>
  <si>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</si>
  <si>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</si>
  <si>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</si>
  <si>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</si>
  <si>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</si>
  <si>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</si>
  <si>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</si>
  <si>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</si>
  <si>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</si>
  <si>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</si>
  <si>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</si>
  <si>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</si>
  <si>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</si>
  <si>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</si>
  <si>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</si>
  <si>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</si>
  <si>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</si>
  <si>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</si>
  <si>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</si>
  <si>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</si>
  <si>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</si>
  <si>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</si>
  <si>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</si>
  <si>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</si>
  <si>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</si>
  <si>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</si>
  <si>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</si>
  <si>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</si>
  <si>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</si>
  <si>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</si>
  <si>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</si>
  <si>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</si>
  <si>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</si>
  <si>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</si>
  <si>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</si>
  <si>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</si>
  <si>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</si>
  <si>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</si>
  <si>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</si>
  <si>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</si>
  <si>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</si>
  <si>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</si>
  <si>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</si>
  <si>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</si>
  <si>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</si>
  <si>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</si>
  <si>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</si>
  <si>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</si>
  <si>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</si>
  <si>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</si>
  <si>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</si>
  <si>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</si>
  <si>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</si>
  <si>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</si>
  <si>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</si>
  <si>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</si>
  <si>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</si>
  <si>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</si>
  <si>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</si>
  <si>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</si>
  <si>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</si>
  <si>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</si>
  <si>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</si>
  <si>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</si>
  <si>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</si>
  <si>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</si>
  <si>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</si>
  <si>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</si>
  <si>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</si>
  <si>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</si>
  <si>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</si>
  <si>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</si>
  <si>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</si>
  <si>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</si>
  <si>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</si>
  <si>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</si>
  <si>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</si>
  <si>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</si>
  <si>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</si>
  <si>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</si>
  <si>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</si>
  <si>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</si>
  <si>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</si>
  <si>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</si>
  <si>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</si>
  <si>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</si>
  <si>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</si>
  <si>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</si>
  <si>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</si>
  <si>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</si>
  <si>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</si>
  <si>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</si>
  <si>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</si>
  <si>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</si>
  <si>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</si>
  <si>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</si>
  <si>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</si>
  <si>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</si>
  <si>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</si>
  <si>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</si>
  <si>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</si>
  <si>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</si>
  <si>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</si>
  <si>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</si>
  <si>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</si>
  <si>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</si>
  <si>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</si>
  <si>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</si>
  <si>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</si>
  <si>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</si>
  <si>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</si>
  <si>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</si>
  <si>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</si>
  <si>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</si>
  <si>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</si>
  <si>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</si>
  <si>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</si>
  <si>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</si>
  <si>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</si>
  <si>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</si>
  <si>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</si>
  <si>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</si>
  <si>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</si>
  <si>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</si>
  <si>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</si>
  <si>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</si>
  <si>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</si>
  <si>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</si>
  <si>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</si>
  <si>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</si>
  <si>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</si>
  <si>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</si>
  <si>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</si>
  <si>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</si>
  <si>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</si>
  <si>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</si>
  <si>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</si>
  <si>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</si>
  <si>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</si>
  <si>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</si>
  <si>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</si>
  <si>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</si>
  <si>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</si>
  <si>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</si>
  <si>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</si>
  <si>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</si>
  <si>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</si>
  <si>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</si>
  <si>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</si>
  <si>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</si>
  <si>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</si>
  <si>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</si>
  <si>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</si>
  <si>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</si>
  <si>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</si>
  <si>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</si>
  <si>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</si>
  <si>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</si>
  <si>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</si>
  <si>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</si>
  <si>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</si>
  <si>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</si>
  <si>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</si>
  <si>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</si>
  <si>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</si>
  <si>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</si>
  <si>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</si>
  <si>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</si>
  <si>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</si>
  <si>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</si>
  <si>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</si>
  <si>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</si>
  <si>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</si>
  <si>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</si>
  <si>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</si>
  <si>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</si>
  <si>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</si>
  <si>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</si>
  <si>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</si>
  <si>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</si>
  <si>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</si>
  <si>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</si>
  <si>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</si>
  <si>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</si>
  <si>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</si>
  <si>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</si>
  <si>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</si>
  <si>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</si>
  <si>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</si>
  <si>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</si>
  <si>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</si>
  <si>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</si>
  <si>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</si>
  <si>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</si>
  <si>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</si>
  <si>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</si>
  <si>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</si>
  <si>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</si>
  <si>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</si>
  <si>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</si>
  <si>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</si>
  <si>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</si>
  <si>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</si>
  <si>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</si>
  <si>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</si>
  <si>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</si>
  <si>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</si>
  <si>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</si>
  <si>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</si>
  <si>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</si>
  <si>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</si>
  <si>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</si>
  <si>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</si>
  <si>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</si>
  <si>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</si>
  <si>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</si>
  <si>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</si>
  <si>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</si>
  <si>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</si>
  <si>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</si>
  <si>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</si>
  <si>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</si>
  <si>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</si>
  <si>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</si>
  <si>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</si>
  <si>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</si>
  <si>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</si>
  <si>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</si>
  <si>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</si>
  <si>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</si>
  <si>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</si>
  <si>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</si>
  <si>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</si>
  <si>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</si>
  <si>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</si>
  <si>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</si>
  <si>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</si>
  <si>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</si>
  <si>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</si>
  <si>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</si>
  <si>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</si>
  <si>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</si>
  <si>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</si>
  <si>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</si>
  <si>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</si>
  <si>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</si>
  <si>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</si>
  <si>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</si>
  <si>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</si>
  <si>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</si>
  <si>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</si>
  <si>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</si>
  <si>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</si>
  <si>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</si>
  <si>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</si>
  <si>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</si>
  <si>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</si>
  <si>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</si>
  <si>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</si>
  <si>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</si>
  <si>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</si>
  <si>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</si>
  <si>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</si>
  <si>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</si>
  <si>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</si>
  <si>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</si>
  <si>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</si>
  <si>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</si>
  <si>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</si>
  <si>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</si>
  <si>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</si>
  <si>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</si>
  <si>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</si>
  <si>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</si>
  <si>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</si>
  <si>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</si>
  <si>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</si>
  <si>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</si>
  <si>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</si>
  <si>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</si>
  <si>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</si>
  <si>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</si>
  <si>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</si>
  <si>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</si>
  <si>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</si>
  <si>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</si>
  <si>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</si>
  <si>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</si>
  <si>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</si>
  <si>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</si>
  <si>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</si>
  <si>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</si>
  <si>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</si>
  <si>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</si>
  <si>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</si>
  <si>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</si>
  <si>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</si>
  <si>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</si>
  <si>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</si>
  <si>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</si>
  <si>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</si>
  <si>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</si>
  <si>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</si>
  <si>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</si>
  <si>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</si>
  <si>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</si>
  <si>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</si>
  <si>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</si>
  <si>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</si>
  <si>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</si>
  <si>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</si>
  <si>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</si>
  <si>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</si>
  <si>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</si>
  <si>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</si>
  <si>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</si>
  <si>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</si>
  <si>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</si>
  <si>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</si>
  <si>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</si>
  <si>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</si>
  <si>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</si>
  <si>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</si>
  <si>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</si>
  <si>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</si>
  <si>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</si>
  <si>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</si>
  <si>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</si>
  <si>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</si>
  <si>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</si>
  <si>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</si>
  <si>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</si>
  <si>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</si>
  <si>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</si>
  <si>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</si>
  <si>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</si>
  <si>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</si>
  <si>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</si>
  <si>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</si>
  <si>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</si>
  <si>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</si>
  <si>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</si>
  <si>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</si>
  <si>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</si>
  <si>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</si>
  <si>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</si>
  <si>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</si>
  <si>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</si>
  <si>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</si>
  <si>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</si>
  <si>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</si>
  <si>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</si>
  <si>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</si>
  <si>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</si>
  <si>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</si>
  <si>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</si>
  <si>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</si>
  <si>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</si>
  <si>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</si>
  <si>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</si>
  <si>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</si>
  <si>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</si>
  <si>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</si>
  <si>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</si>
  <si>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</si>
  <si>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</si>
  <si>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</si>
  <si>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</si>
  <si>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</si>
  <si>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</si>
  <si>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</si>
  <si>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</si>
  <si>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</si>
  <si>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</si>
  <si>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</si>
  <si>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</si>
  <si>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</si>
  <si>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</si>
  <si>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</si>
  <si>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</si>
  <si>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</si>
  <si>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</si>
  <si>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</si>
  <si>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</si>
  <si>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</si>
  <si>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</si>
  <si>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</si>
  <si>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</si>
  <si>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</si>
  <si>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</si>
  <si>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</si>
  <si>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</si>
  <si>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</si>
  <si>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</si>
  <si>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</si>
  <si>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</si>
  <si>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</si>
  <si>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</si>
  <si>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</si>
  <si>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</si>
  <si>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</si>
  <si>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</si>
  <si>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</si>
  <si>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</si>
  <si>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</si>
  <si>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</si>
  <si>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</si>
  <si>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</si>
  <si>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</si>
  <si>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</si>
  <si>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</si>
  <si>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</si>
  <si>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</si>
  <si>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</si>
  <si>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</si>
  <si>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</si>
  <si>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</si>
  <si>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</si>
  <si>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</si>
  <si>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</si>
  <si>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</si>
  <si>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</si>
  <si>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</si>
  <si>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</si>
  <si>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</si>
  <si>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</si>
  <si>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</si>
  <si>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</si>
  <si>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</si>
  <si>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</si>
  <si>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</si>
  <si>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</si>
  <si>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</si>
  <si>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</si>
  <si>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</si>
  <si>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</si>
  <si>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</si>
  <si>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</si>
  <si>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</si>
  <si>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</si>
  <si>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</si>
  <si>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</si>
  <si>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</si>
  <si>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</si>
  <si>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</si>
  <si>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</si>
  <si>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</si>
  <si>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</si>
  <si>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</si>
  <si>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</si>
  <si>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</si>
  <si>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</si>
  <si>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</si>
  <si>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</si>
  <si>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</si>
  <si>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</si>
  <si>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</si>
  <si>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</si>
  <si>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</si>
  <si>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</si>
  <si>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</si>
  <si>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</si>
  <si>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</si>
  <si>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</si>
  <si>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</si>
  <si>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</si>
  <si>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</si>
  <si>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</si>
  <si>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</si>
  <si>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</si>
  <si>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</si>
  <si>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</si>
  <si>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</si>
  <si>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</si>
  <si>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</si>
  <si>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</si>
  <si>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</si>
  <si>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</si>
  <si>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</si>
  <si>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</si>
  <si>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</si>
  <si>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</si>
  <si>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</si>
  <si>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</si>
  <si>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</si>
  <si>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</si>
  <si>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</si>
  <si>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</si>
  <si>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</si>
  <si>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</si>
  <si>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</si>
  <si>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</si>
  <si>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</si>
  <si>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</si>
  <si>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</si>
  <si>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</si>
  <si>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</si>
  <si>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</si>
  <si>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</si>
  <si>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</si>
  <si>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</si>
  <si>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</si>
  <si>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</si>
  <si>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</si>
  <si>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</si>
  <si>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</si>
  <si>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</si>
  <si>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</si>
  <si>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</si>
  <si>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</si>
  <si>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</si>
  <si>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</si>
  <si>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</si>
  <si>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</si>
  <si>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</si>
  <si>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</si>
  <si>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</si>
  <si>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</si>
  <si>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</si>
  <si>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</si>
  <si>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</si>
  <si>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</si>
  <si>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</si>
  <si>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</si>
  <si>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</si>
  <si>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</si>
  <si>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</si>
  <si>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</si>
  <si>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</si>
  <si>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</si>
  <si>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</si>
  <si>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</si>
  <si>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</si>
  <si>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</si>
  <si>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</si>
  <si>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</si>
  <si>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</si>
  <si>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</si>
  <si>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</si>
  <si>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</si>
  <si>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</si>
  <si>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</si>
  <si>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</si>
  <si>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</si>
  <si>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</si>
  <si>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</si>
  <si>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</si>
  <si>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</si>
  <si>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</si>
  <si>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</si>
  <si>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</si>
  <si>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</si>
  <si>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</si>
  <si>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</si>
  <si>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</si>
  <si>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</si>
  <si>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</si>
  <si>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</si>
  <si>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</si>
  <si>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</si>
  <si>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</si>
  <si>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</si>
  <si>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</si>
  <si>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</si>
  <si>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</si>
  <si>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</si>
  <si>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</si>
  <si>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</si>
  <si>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</si>
  <si>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</si>
  <si>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</si>
  <si>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</si>
  <si>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</si>
  <si>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</si>
  <si>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</si>
  <si>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</si>
  <si>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</si>
  <si>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</si>
  <si>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</si>
  <si>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</si>
  <si>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</si>
  <si>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</si>
  <si>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</si>
  <si>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</si>
  <si>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</si>
  <si>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</si>
  <si>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</si>
  <si>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</si>
  <si>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</si>
  <si>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</si>
  <si>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</si>
  <si>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</si>
  <si>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</si>
  <si>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</si>
  <si>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</si>
  <si>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</si>
  <si>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</si>
  <si>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</si>
  <si>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</si>
  <si>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</si>
  <si>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</si>
  <si>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</si>
  <si>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</si>
  <si>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</si>
  <si>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</si>
  <si>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</si>
  <si>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</si>
  <si>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</si>
  <si>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</si>
  <si>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</si>
  <si>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</si>
  <si>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</si>
  <si>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</si>
  <si>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</si>
  <si>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</si>
  <si>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</si>
  <si>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</si>
  <si>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</si>
  <si>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</si>
  <si>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</si>
  <si>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</si>
  <si>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</si>
  <si>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</si>
  <si>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</si>
  <si>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</si>
  <si>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</si>
  <si>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</si>
  <si>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</si>
  <si>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</si>
  <si>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</si>
  <si>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</si>
  <si>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</si>
  <si>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</si>
  <si>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</si>
  <si>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</si>
  <si>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</si>
  <si>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</si>
  <si>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</si>
  <si>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</si>
  <si>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</si>
  <si>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</si>
  <si>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</si>
  <si>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</si>
  <si>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</si>
  <si>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</si>
  <si>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</si>
  <si>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</si>
  <si>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</si>
  <si>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</si>
  <si>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</si>
  <si>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</si>
  <si>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</si>
  <si>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</si>
  <si>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</si>
  <si>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</si>
  <si>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</si>
  <si>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</si>
  <si>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</si>
  <si>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</si>
  <si>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</si>
  <si>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</si>
  <si>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</si>
  <si>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</si>
  <si>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</si>
  <si>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</si>
  <si>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</si>
  <si>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</si>
  <si>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</si>
  <si>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</si>
  <si>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</si>
  <si>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</si>
  <si>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</si>
  <si>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</si>
  <si>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</si>
  <si>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</si>
  <si>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</si>
  <si>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</si>
  <si>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</si>
  <si>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</si>
  <si>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</si>
  <si>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</si>
  <si>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</si>
  <si>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</si>
  <si>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</si>
  <si>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</si>
  <si>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</si>
  <si>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</si>
  <si>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</si>
  <si>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</si>
  <si>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</si>
  <si>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</si>
  <si>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</si>
  <si>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</si>
  <si>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</si>
  <si>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</si>
  <si>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</si>
  <si>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</si>
  <si>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</si>
  <si>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</si>
  <si>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</si>
  <si>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</si>
  <si>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</si>
  <si>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</si>
  <si>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</si>
  <si>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</si>
  <si>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</si>
  <si>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</si>
  <si>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</si>
  <si>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</si>
  <si>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</si>
  <si>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</si>
  <si>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</si>
  <si>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</si>
  <si>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</si>
  <si>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</si>
  <si>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</si>
  <si>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</si>
  <si>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</si>
  <si>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</si>
  <si>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</si>
  <si>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</si>
  <si>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</si>
  <si>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</si>
  <si>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</si>
  <si>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</si>
  <si>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</si>
  <si>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</si>
  <si>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</si>
  <si>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</si>
  <si>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</si>
  <si>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</si>
  <si>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</si>
  <si>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</si>
  <si>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</si>
  <si>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</si>
  <si>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</si>
  <si>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</si>
  <si>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</si>
  <si>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</si>
  <si>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</si>
  <si>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</si>
  <si>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</si>
  <si>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</si>
  <si>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</si>
  <si>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</si>
  <si>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</si>
  <si>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</si>
  <si>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</si>
  <si>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</si>
  <si>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</si>
  <si>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</si>
  <si>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</si>
  <si>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</si>
  <si>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</si>
  <si>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</si>
  <si>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</si>
  <si>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</si>
  <si>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</si>
  <si>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</si>
  <si>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</si>
  <si>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</si>
  <si>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</si>
  <si>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</si>
  <si>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</si>
  <si>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</si>
  <si>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</si>
  <si>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</si>
  <si>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</si>
  <si>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</si>
  <si>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</si>
  <si>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</si>
  <si>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</si>
  <si>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</si>
  <si>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</si>
  <si>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</si>
  <si>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</si>
  <si>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</si>
  <si>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</si>
  <si>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</si>
  <si>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</si>
  <si>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</si>
  <si>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</si>
  <si>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</si>
  <si>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</si>
  <si>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</si>
  <si>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</si>
  <si>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</si>
  <si>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</si>
  <si>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</si>
  <si>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</si>
  <si>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</si>
  <si>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</si>
  <si>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</si>
  <si>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</si>
  <si>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</si>
  <si>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</si>
  <si>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</si>
  <si>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</si>
  <si>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</si>
  <si>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</si>
  <si>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</si>
  <si>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</si>
  <si>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</si>
  <si>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</si>
  <si>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</si>
  <si>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</si>
  <si>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</si>
  <si>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</si>
  <si>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</si>
  <si>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</si>
  <si>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</si>
  <si>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</si>
  <si>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</si>
  <si>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</si>
  <si>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</si>
  <si>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</si>
  <si>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</si>
  <si>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</si>
  <si>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</si>
  <si>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</si>
  <si>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</si>
  <si>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</si>
  <si>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</si>
  <si>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</si>
  <si>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</si>
  <si>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</si>
  <si>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</si>
  <si>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</si>
  <si>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</si>
  <si>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</si>
  <si>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</si>
  <si>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</si>
  <si>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</si>
  <si>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</si>
  <si>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</si>
  <si>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</si>
  <si>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</si>
  <si>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</si>
  <si>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</si>
  <si>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</si>
  <si>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</si>
  <si>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</si>
  <si>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</si>
  <si>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</si>
  <si>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</si>
  <si>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</si>
  <si>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</si>
  <si>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</si>
  <si>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</si>
  <si>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</si>
  <si>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</si>
  <si>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</si>
  <si>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</si>
  <si>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</si>
  <si>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</si>
  <si>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</si>
  <si>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</si>
  <si>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</si>
  <si>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</si>
  <si>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</si>
  <si>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</si>
  <si>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</si>
  <si>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</si>
  <si>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</si>
  <si>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</si>
  <si>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</si>
  <si>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</si>
  <si>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</si>
  <si>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</si>
  <si>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</si>
  <si>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</si>
  <si>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</si>
  <si>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</si>
  <si>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</si>
  <si>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</si>
  <si>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</si>
  <si>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</si>
  <si>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</si>
  <si>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</si>
  <si>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</si>
  <si>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</si>
  <si>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</si>
  <si>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</si>
  <si>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</si>
  <si>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</si>
  <si>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</si>
  <si>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</si>
  <si>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</si>
  <si>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</si>
  <si>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</si>
  <si>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</si>
  <si>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</si>
  <si>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</si>
  <si>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</si>
  <si>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</si>
  <si>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</si>
  <si>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</si>
  <si>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</si>
  <si>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</si>
  <si>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</si>
  <si>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</si>
  <si>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</si>
  <si>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</si>
  <si>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</si>
  <si>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</si>
  <si>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</si>
  <si>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</si>
  <si>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</si>
  <si>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</si>
  <si>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</si>
  <si>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</si>
  <si>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</si>
  <si>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</si>
  <si>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</si>
  <si>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</si>
  <si>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</si>
  <si>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</si>
  <si>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</si>
  <si>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</si>
  <si>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</si>
  <si>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</si>
  <si>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</si>
  <si>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</si>
  <si>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</si>
  <si>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</si>
  <si>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</si>
  <si>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</si>
  <si>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</si>
  <si>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</si>
  <si>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</si>
  <si>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</si>
  <si>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</si>
  <si>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</si>
  <si>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</si>
  <si>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</si>
  <si>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</si>
  <si>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</si>
  <si>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</si>
  <si>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</si>
  <si>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</si>
  <si>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</si>
  <si>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</si>
  <si>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</si>
  <si>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</si>
  <si>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</si>
  <si>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</si>
  <si>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</si>
  <si>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</si>
  <si>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</si>
  <si>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</si>
  <si>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</si>
  <si>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</si>
  <si>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</si>
  <si>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</si>
  <si>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</si>
  <si>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</si>
  <si>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</si>
  <si>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</si>
  <si>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</si>
  <si>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</si>
  <si>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</si>
  <si>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</si>
  <si>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</si>
  <si>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</si>
  <si>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</si>
  <si>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</si>
  <si>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</si>
  <si>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</si>
  <si>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</si>
  <si>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</si>
  <si>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</si>
  <si>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</si>
  <si>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</si>
  <si>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</si>
  <si>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</si>
  <si>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</si>
  <si>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</si>
  <si>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</si>
  <si>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</si>
  <si>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</si>
  <si>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</si>
  <si>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</si>
  <si>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</si>
  <si>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</si>
  <si>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</si>
  <si>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</si>
  <si>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</si>
  <si>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</si>
  <si>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</si>
  <si>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</si>
  <si>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</si>
  <si>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</si>
  <si>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</si>
  <si>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</si>
  <si>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</si>
  <si>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</si>
  <si>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</si>
  <si>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</si>
  <si>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</si>
  <si>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</si>
  <si>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</si>
  <si>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</si>
  <si>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</si>
  <si>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</si>
  <si>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</si>
  <si>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</si>
  <si>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</si>
  <si>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</si>
  <si>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</si>
  <si>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</si>
  <si>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</si>
  <si>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</si>
  <si>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</si>
  <si>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</si>
  <si>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</si>
  <si>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</si>
  <si>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</si>
  <si>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</si>
  <si>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</si>
  <si>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</si>
  <si>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</si>
  <si>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</si>
  <si>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</si>
  <si>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</si>
  <si>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</si>
  <si>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</si>
  <si>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</si>
  <si>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</si>
  <si>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</si>
  <si>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</si>
  <si>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</si>
  <si>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</si>
  <si>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</si>
  <si>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</si>
  <si>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</si>
  <si>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</si>
  <si>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</si>
  <si>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</si>
  <si>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</si>
  <si>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</si>
  <si>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</si>
  <si>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</si>
  <si>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</si>
  <si>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</si>
  <si>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</si>
  <si>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</si>
  <si>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</si>
  <si>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</si>
  <si>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</si>
  <si>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</si>
  <si>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</si>
  <si>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</si>
  <si>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</si>
  <si>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</si>
  <si>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</si>
  <si>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</si>
  <si>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</si>
  <si>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</si>
  <si>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</si>
  <si>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</si>
  <si>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</si>
  <si>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</si>
  <si>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</si>
  <si>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</si>
  <si>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</si>
  <si>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</si>
  <si>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</si>
  <si>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</si>
  <si>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</si>
  <si>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</si>
  <si>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</si>
  <si>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</si>
  <si>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</si>
  <si>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</si>
  <si>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</si>
  <si>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</si>
  <si>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</si>
  <si>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</si>
  <si>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</si>
  <si>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</si>
  <si>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</si>
  <si>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</si>
  <si>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</si>
  <si>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</si>
  <si>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</si>
  <si>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</si>
  <si>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</si>
  <si>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</si>
  <si>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</si>
  <si>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</si>
  <si>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</si>
  <si>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</si>
  <si>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</si>
  <si>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</si>
  <si>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</si>
  <si>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</si>
  <si>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</si>
  <si>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</si>
  <si>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</si>
  <si>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</si>
  <si>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</si>
  <si>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</si>
  <si>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</si>
  <si>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</si>
  <si>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</si>
  <si>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</si>
  <si>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</si>
  <si>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</si>
  <si>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</si>
  <si>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</si>
  <si>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</si>
  <si>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</si>
  <si>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</si>
  <si>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</si>
  <si>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</si>
  <si>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</si>
  <si>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</si>
  <si>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</si>
  <si>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</si>
  <si>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</si>
  <si>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</si>
  <si>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</si>
  <si>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</si>
  <si>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</si>
  <si>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</si>
  <si>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</si>
  <si>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</si>
  <si>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</si>
  <si>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</si>
  <si>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</si>
  <si>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</si>
  <si>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</si>
  <si>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</si>
  <si>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</si>
  <si>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</si>
  <si>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</si>
  <si>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</si>
  <si>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</si>
  <si>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</si>
  <si>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</si>
  <si>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</si>
  <si>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</si>
  <si>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</si>
  <si>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</si>
  <si>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</si>
  <si>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</si>
  <si>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</si>
  <si>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</si>
  <si>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</si>
  <si>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</si>
  <si>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</si>
  <si>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</si>
  <si>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</si>
  <si>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</si>
  <si>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</si>
  <si>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</si>
  <si>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</si>
  <si>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</si>
  <si>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</si>
  <si>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</si>
  <si>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</si>
  <si>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</si>
  <si>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</si>
  <si>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</si>
  <si>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</si>
  <si>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</si>
  <si>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</si>
  <si>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</si>
  <si>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</si>
  <si>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</si>
  <si>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</si>
  <si>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</si>
  <si>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</si>
  <si>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</si>
  <si>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</si>
  <si>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</si>
  <si>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</si>
  <si>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</si>
  <si>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</si>
  <si>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</si>
  <si>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</si>
  <si>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</si>
  <si>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</si>
  <si>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</si>
  <si>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</si>
  <si>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</si>
  <si>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</si>
  <si>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</si>
  <si>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</si>
  <si>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</si>
  <si>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</si>
  <si>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</si>
  <si>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</si>
  <si>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</si>
  <si>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</si>
  <si>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</si>
  <si>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</si>
  <si>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</si>
  <si>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</si>
  <si>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</si>
  <si>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</si>
  <si>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</si>
  <si>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</si>
  <si>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</si>
  <si>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</si>
  <si>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</si>
  <si>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</si>
  <si>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</si>
  <si>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</si>
  <si>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</si>
  <si>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</si>
  <si>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</si>
  <si>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</si>
  <si>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</si>
  <si>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</si>
  <si>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</si>
  <si>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</si>
  <si>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</si>
  <si>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</si>
  <si>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</si>
  <si>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</si>
  <si>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</si>
  <si>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</si>
  <si>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</si>
  <si>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</si>
  <si>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</si>
  <si>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</si>
  <si>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</si>
  <si>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</si>
  <si>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</si>
  <si>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</si>
  <si>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</si>
  <si>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</si>
  <si>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</si>
  <si>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</si>
  <si>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</si>
  <si>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</si>
  <si>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</si>
  <si>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</si>
  <si>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</si>
  <si>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</si>
  <si>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</si>
  <si>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</si>
  <si>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</si>
  <si>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</si>
  <si>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</si>
  <si>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</si>
  <si>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</si>
  <si>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</si>
  <si>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</si>
  <si>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</si>
  <si>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</si>
  <si>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</si>
  <si>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</si>
  <si>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</si>
  <si>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</si>
  <si>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</si>
  <si>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</si>
  <si>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</si>
  <si>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</si>
  <si>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</si>
  <si>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</si>
  <si>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</si>
  <si>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</si>
  <si>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</si>
  <si>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</si>
  <si>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</si>
  <si>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</si>
  <si>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</si>
  <si>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</si>
  <si>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</si>
  <si>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</si>
  <si>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</si>
  <si>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</si>
  <si>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</si>
  <si>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</si>
  <si>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</si>
  <si>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</si>
  <si>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</si>
  <si>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</si>
  <si>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</si>
  <si>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</si>
  <si>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</si>
  <si>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</si>
  <si>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</si>
  <si>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</si>
  <si>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</si>
  <si>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</si>
  <si>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</si>
  <si>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</si>
  <si>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</si>
  <si>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</si>
  <si>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</si>
  <si>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</si>
  <si>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</si>
  <si>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</si>
  <si>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</si>
  <si>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</si>
  <si>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</si>
  <si>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</si>
  <si>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</si>
  <si>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</si>
  <si>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</si>
  <si>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</si>
  <si>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</si>
  <si>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</si>
  <si>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</si>
  <si>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</si>
  <si>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</si>
  <si>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</si>
  <si>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</si>
  <si>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</si>
  <si>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</si>
  <si>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</si>
  <si>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</si>
  <si>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</si>
  <si>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</si>
  <si>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</si>
  <si>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</si>
  <si>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</si>
  <si>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</si>
  <si>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</si>
  <si>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</si>
  <si>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</si>
  <si>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</si>
  <si>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</si>
  <si>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</si>
  <si>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</si>
  <si>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</si>
  <si>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</si>
  <si>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</si>
  <si>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</si>
  <si>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</si>
  <si>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</si>
  <si>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</si>
  <si>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</si>
  <si>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</si>
  <si>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</si>
  <si>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</si>
  <si>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</si>
  <si>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</si>
  <si>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</si>
  <si>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</si>
  <si>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</si>
  <si>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</si>
  <si>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</si>
  <si>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</si>
  <si>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</si>
  <si>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</si>
  <si>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</si>
  <si>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</si>
  <si>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</si>
  <si>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</si>
  <si>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</si>
  <si>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</si>
  <si>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</si>
  <si>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</si>
  <si>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</si>
  <si>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</si>
  <si>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</si>
  <si>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</si>
  <si>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</si>
  <si>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</si>
  <si>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</si>
  <si>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</si>
  <si>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</si>
  <si>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</si>
  <si>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</si>
  <si>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</si>
  <si>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</si>
  <si>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</si>
  <si>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</si>
  <si>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</si>
  <si>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</si>
  <si>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</si>
  <si>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</si>
  <si>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</si>
  <si>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</si>
  <si>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</si>
  <si>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</si>
  <si>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</si>
  <si>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</si>
  <si>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</si>
  <si>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</si>
  <si>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</si>
  <si>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</si>
  <si>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</si>
  <si>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</si>
  <si>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</si>
  <si>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</si>
  <si>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</si>
  <si>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</si>
  <si>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</si>
  <si>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</si>
  <si>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</si>
  <si>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</si>
  <si>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</si>
  <si>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</si>
  <si>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</si>
  <si>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</si>
  <si>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</si>
  <si>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</si>
  <si>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</si>
  <si>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</si>
  <si>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</si>
  <si>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</si>
  <si>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</si>
  <si>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</si>
  <si>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</si>
  <si>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</si>
  <si>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</si>
  <si>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</si>
  <si>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</si>
  <si>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</si>
  <si>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</si>
  <si>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</si>
  <si>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</si>
  <si>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</si>
  <si>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</si>
  <si>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</si>
  <si>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</si>
  <si>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</si>
  <si>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</si>
  <si>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</si>
  <si>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</si>
  <si>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</si>
  <si>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</si>
  <si>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</si>
  <si>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</si>
  <si>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</si>
  <si>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</si>
  <si>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</si>
  <si>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</si>
  <si>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</si>
  <si>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</si>
  <si>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</si>
  <si>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</si>
  <si>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</si>
  <si>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</si>
  <si>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</si>
  <si>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</si>
  <si>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</si>
  <si>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</si>
  <si>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</si>
  <si>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</si>
  <si>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</si>
  <si>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</si>
  <si>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</si>
  <si>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</si>
  <si>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</si>
  <si>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</si>
  <si>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</si>
  <si>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</si>
  <si>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</si>
  <si>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</si>
  <si>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</si>
  <si>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</si>
  <si>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</si>
  <si>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</si>
  <si>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</si>
  <si>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</si>
  <si>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</si>
  <si>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</si>
  <si>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</si>
  <si>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</si>
  <si>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</si>
  <si>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</si>
  <si>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</si>
  <si>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</si>
  <si>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</si>
  <si>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</si>
  <si>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</si>
  <si>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</si>
  <si>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</si>
  <si>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</si>
  <si>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</si>
  <si>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</si>
  <si>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</si>
  <si>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</si>
  <si>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</si>
  <si>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</si>
  <si>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</si>
  <si>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</si>
  <si>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</si>
  <si>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</si>
  <si>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</si>
  <si>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</si>
  <si>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</si>
  <si>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</si>
  <si>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</si>
  <si>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</si>
  <si>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</si>
  <si>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</si>
  <si>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</si>
  <si>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</si>
  <si>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</si>
  <si>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</si>
  <si>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</si>
  <si>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</si>
  <si>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</si>
  <si>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</si>
  <si>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</si>
  <si>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</si>
  <si>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</si>
  <si>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</si>
  <si>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</si>
  <si>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</si>
  <si>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</si>
  <si>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</si>
  <si>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</si>
  <si>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</si>
  <si>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</si>
  <si>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</si>
  <si>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</si>
  <si>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</si>
  <si>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</si>
  <si>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</si>
  <si>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</si>
  <si>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</si>
  <si>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</si>
  <si>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</si>
  <si>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</si>
  <si>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</si>
  <si>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</si>
  <si>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</si>
  <si>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</si>
  <si>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</si>
  <si>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</si>
  <si>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</si>
  <si>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</si>
  <si>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</si>
  <si>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</si>
  <si>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</si>
  <si>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</si>
  <si>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</si>
  <si>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</si>
  <si>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</si>
  <si>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</si>
  <si>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</si>
  <si>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</si>
  <si>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</si>
  <si>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</si>
  <si>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</si>
  <si>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</si>
  <si>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</si>
  <si>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</si>
  <si>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</si>
  <si>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</si>
  <si>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</si>
  <si>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</si>
  <si>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</si>
  <si>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</si>
  <si>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</si>
  <si>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</si>
  <si>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</si>
  <si>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</si>
  <si>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</si>
  <si>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</si>
  <si>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</si>
  <si>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</si>
  <si>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</si>
  <si>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</si>
  <si>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</si>
  <si>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</si>
  <si>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</si>
  <si>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</si>
  <si>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</si>
  <si>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</si>
  <si>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</si>
  <si>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</si>
  <si>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</si>
  <si>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</si>
  <si>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</si>
  <si>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</si>
  <si>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</si>
  <si>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</si>
  <si>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</si>
  <si>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</si>
  <si>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</si>
  <si>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</si>
  <si>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</si>
  <si>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</si>
  <si>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</si>
  <si>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</si>
  <si>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</si>
  <si>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</si>
  <si>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</si>
  <si>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</si>
  <si>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</si>
  <si>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</si>
  <si>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</si>
  <si>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</si>
  <si>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</si>
  <si>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</si>
  <si>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</si>
  <si>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</si>
  <si>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</si>
  <si>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</si>
  <si>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</si>
  <si>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</si>
  <si>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</si>
  <si>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</si>
  <si>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</si>
  <si>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</si>
  <si>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</si>
  <si>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</si>
  <si>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</si>
  <si>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</si>
  <si>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</si>
  <si>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</si>
  <si>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</si>
  <si>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</si>
  <si>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</si>
  <si>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</si>
  <si>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</si>
  <si>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</si>
  <si>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</si>
  <si>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</si>
  <si>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</si>
  <si>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</si>
  <si>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</si>
  <si>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</si>
  <si>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</si>
  <si>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</si>
  <si>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</si>
  <si>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</si>
  <si>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</si>
  <si>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</si>
  <si>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</si>
  <si>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</si>
  <si>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</si>
  <si>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</si>
  <si>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</si>
  <si>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</si>
  <si>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</si>
  <si>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</si>
  <si>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</si>
  <si>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</si>
  <si>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</si>
  <si>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</si>
  <si>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</si>
  <si>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</si>
  <si>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</si>
  <si>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</si>
  <si>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</si>
  <si>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</si>
  <si>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</si>
  <si>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</si>
  <si>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</si>
  <si>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</si>
  <si>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</si>
  <si>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</si>
  <si>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</si>
  <si>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</si>
  <si>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</si>
  <si>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</si>
  <si>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</si>
  <si>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</si>
  <si>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</si>
  <si>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</si>
  <si>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</si>
  <si>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</si>
  <si>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</si>
  <si>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</si>
  <si>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</si>
  <si>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</si>
  <si>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</si>
  <si>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</si>
  <si>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</si>
  <si>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</si>
  <si>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</si>
  <si>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</si>
  <si>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</si>
  <si>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</si>
  <si>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</si>
  <si>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</si>
  <si>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</si>
  <si>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</si>
  <si>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</si>
  <si>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</si>
  <si>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</si>
  <si>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</si>
  <si>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</si>
  <si>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</si>
  <si>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</si>
  <si>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</si>
  <si>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</si>
  <si>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</si>
  <si>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</si>
  <si>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</si>
  <si>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</si>
  <si>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</si>
  <si>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</si>
  <si>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</si>
  <si>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</si>
  <si>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</si>
  <si>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</si>
  <si>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</si>
  <si>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</si>
  <si>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</si>
  <si>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</si>
  <si>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</si>
  <si>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</si>
  <si>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</si>
  <si>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</si>
  <si>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</si>
  <si>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</si>
  <si>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</si>
  <si>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</si>
  <si>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</si>
  <si>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</si>
  <si>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</si>
  <si>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</si>
  <si>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</si>
  <si>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</si>
  <si>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</si>
  <si>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</si>
  <si>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</si>
  <si>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</si>
  <si>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</si>
  <si>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</si>
  <si>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</si>
  <si>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</si>
  <si>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</si>
  <si>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</si>
  <si>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</si>
  <si>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</si>
  <si>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</si>
  <si>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</si>
  <si>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</si>
  <si>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</si>
  <si>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</si>
  <si>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</si>
  <si>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</si>
  <si>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</si>
  <si>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</si>
  <si>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</si>
  <si>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</si>
  <si>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</si>
  <si>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</si>
  <si>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</si>
  <si>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</si>
  <si>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</si>
  <si>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</si>
  <si>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</si>
  <si>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</si>
  <si>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</si>
  <si>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</si>
  <si>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</si>
  <si>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</si>
  <si>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</si>
  <si>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</si>
  <si>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</si>
  <si>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</si>
  <si>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</si>
  <si>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</si>
  <si>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</si>
  <si>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</si>
  <si>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</si>
  <si>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</si>
  <si>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</si>
  <si>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</si>
  <si>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</si>
  <si>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</si>
  <si>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</si>
  <si>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</si>
  <si>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</si>
  <si>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</si>
  <si>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</si>
  <si>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</si>
  <si>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</si>
  <si>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</si>
  <si>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</si>
  <si>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</si>
  <si>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</si>
  <si>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</si>
  <si>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</si>
  <si>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</si>
  <si>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</si>
  <si>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</si>
  <si>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</si>
  <si>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</si>
  <si>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</si>
  <si>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</si>
  <si>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</si>
  <si>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</si>
  <si>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</si>
  <si>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</si>
  <si>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</si>
  <si>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</si>
  <si>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</si>
  <si>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</si>
  <si>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</si>
  <si>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</si>
  <si>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</si>
  <si>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</si>
  <si>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</si>
  <si>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</si>
  <si>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</si>
  <si>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</si>
  <si>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</si>
  <si>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</si>
  <si>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</si>
  <si>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</si>
  <si>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</si>
  <si>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</si>
  <si>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</si>
  <si>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</si>
  <si>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</si>
  <si>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</si>
  <si>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</si>
  <si>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</si>
  <si>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</si>
  <si>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</si>
  <si>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</si>
  <si>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</si>
  <si>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</si>
  <si>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</si>
  <si>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</si>
  <si>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</si>
  <si>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</si>
  <si>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</si>
  <si>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</si>
  <si>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</si>
  <si>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</si>
  <si>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</si>
  <si>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</si>
  <si>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</si>
  <si>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</si>
  <si>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</si>
  <si>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</si>
  <si>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</si>
  <si>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</si>
  <si>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</si>
  <si>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</si>
  <si>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</si>
  <si>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</si>
  <si>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</si>
  <si>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</si>
  <si>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</si>
  <si>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</si>
  <si>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</si>
  <si>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</si>
  <si>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</si>
  <si>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</si>
  <si>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</si>
  <si>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</si>
  <si>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</si>
  <si>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</si>
  <si>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</si>
  <si>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</si>
  <si>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</si>
  <si>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</si>
  <si>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</si>
  <si>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</si>
  <si>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</si>
  <si>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</si>
  <si>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</si>
  <si>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</si>
  <si>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</si>
  <si>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</si>
  <si>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</si>
  <si>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</si>
  <si>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</si>
  <si>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</si>
  <si>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</si>
  <si>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</si>
  <si>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</si>
  <si>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</si>
  <si>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</si>
  <si>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</si>
  <si>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</si>
  <si>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</si>
  <si>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</si>
  <si>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</si>
  <si>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</si>
  <si>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</si>
  <si>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</si>
  <si>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</si>
  <si>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</si>
  <si>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</si>
  <si>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</si>
  <si>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</si>
  <si>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</si>
  <si>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</si>
  <si>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</si>
  <si>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</si>
  <si>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</si>
  <si>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</si>
  <si>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</si>
  <si>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</si>
  <si>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</si>
  <si>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</si>
  <si>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</si>
  <si>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</si>
  <si>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</si>
  <si>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</si>
  <si>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</si>
  <si>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</si>
  <si>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</si>
  <si>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</si>
  <si>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</si>
  <si>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</si>
  <si>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</si>
  <si>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</si>
  <si>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</si>
  <si>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</si>
  <si>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</si>
  <si>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</si>
  <si>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</si>
  <si>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</si>
  <si>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</si>
  <si>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</si>
  <si>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</si>
  <si>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</si>
  <si>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</si>
  <si>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</si>
  <si>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</si>
  <si>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</si>
  <si>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</si>
  <si>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</si>
  <si>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</si>
  <si>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</si>
  <si>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</si>
  <si>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</si>
  <si>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</si>
  <si>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</si>
  <si>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</si>
  <si>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</si>
  <si>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</si>
  <si>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</si>
  <si>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</si>
  <si>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</si>
  <si>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</si>
  <si>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</si>
  <si>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</si>
  <si>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</si>
  <si>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</si>
  <si>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</si>
  <si>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</si>
  <si>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</si>
  <si>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</si>
  <si>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</si>
  <si>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</si>
  <si>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</si>
  <si>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</si>
  <si>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</si>
  <si>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</si>
  <si>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</si>
  <si>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</si>
  <si>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</si>
  <si>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</si>
  <si>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</si>
  <si>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</si>
  <si>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</si>
  <si>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</si>
  <si>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</si>
  <si>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</si>
  <si>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</si>
  <si>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</si>
  <si>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</si>
  <si>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</si>
  <si>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</si>
  <si>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</si>
  <si>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</si>
  <si>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</si>
  <si>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</si>
  <si>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</si>
  <si>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</si>
  <si>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</si>
  <si>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</si>
  <si>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</si>
  <si>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</si>
  <si>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</si>
  <si>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</si>
  <si>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</si>
  <si>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</si>
  <si>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</si>
  <si>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</si>
  <si>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</si>
  <si>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</si>
  <si>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</si>
  <si>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</si>
  <si>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</si>
  <si>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</si>
  <si>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</si>
  <si>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</si>
  <si>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</si>
  <si>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</si>
  <si>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</si>
  <si>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</si>
  <si>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</si>
  <si>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</si>
  <si>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</si>
  <si>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</si>
  <si>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</si>
  <si>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</si>
  <si>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</si>
  <si>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</si>
  <si>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</si>
  <si>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</si>
  <si>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</si>
  <si>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</si>
  <si>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</si>
  <si>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</si>
  <si>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</si>
  <si>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</si>
  <si>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</si>
  <si>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</si>
  <si>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</si>
  <si>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</si>
  <si>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</si>
  <si>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</si>
  <si>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</si>
  <si>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</si>
  <si>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</si>
  <si>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</si>
  <si>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</si>
  <si>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</si>
  <si>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</si>
  <si>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</si>
  <si>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</si>
  <si>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</si>
  <si>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</si>
  <si>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</si>
  <si>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</si>
  <si>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</si>
  <si>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</si>
  <si>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</si>
  <si>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</si>
  <si>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</si>
  <si>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</si>
  <si>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</si>
  <si>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</si>
  <si>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</si>
  <si>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</si>
  <si>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</si>
  <si>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</si>
  <si>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</si>
  <si>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</si>
  <si>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</si>
  <si>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</si>
  <si>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</si>
  <si>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</si>
  <si>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</si>
  <si>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</si>
  <si>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</si>
  <si>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</si>
  <si>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</si>
  <si>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</si>
  <si>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</si>
  <si>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</si>
  <si>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</si>
  <si>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</si>
  <si>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</si>
  <si>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</si>
  <si>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</si>
  <si>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</si>
  <si>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</si>
  <si>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</si>
  <si>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</si>
  <si>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</si>
  <si>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</si>
  <si>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</si>
  <si>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</si>
  <si>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</si>
  <si>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</si>
  <si>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</si>
  <si>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</si>
  <si>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</si>
  <si>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</si>
  <si>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</si>
  <si>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</si>
  <si>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</si>
  <si>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</si>
  <si>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</si>
  <si>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</si>
  <si>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</si>
  <si>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</si>
  <si>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</si>
  <si>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</si>
  <si>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</si>
  <si>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</si>
  <si>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</si>
  <si>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</si>
  <si>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</si>
  <si>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</si>
  <si>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</si>
  <si>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</si>
  <si>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</si>
  <si>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</si>
  <si>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</si>
  <si>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</si>
  <si>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</si>
  <si>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</si>
  <si>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</si>
  <si>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</si>
  <si>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</si>
  <si>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</si>
  <si>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</si>
  <si>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</si>
  <si>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</si>
  <si>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</si>
  <si>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</si>
  <si>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</si>
  <si>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</si>
  <si>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</si>
  <si>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</si>
  <si>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</si>
  <si>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</si>
  <si>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</si>
  <si>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</si>
  <si>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</si>
  <si>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</si>
  <si>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</si>
  <si>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</si>
  <si>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</si>
  <si>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</si>
  <si>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</si>
  <si>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</si>
  <si>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</si>
  <si>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</si>
  <si>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</si>
  <si>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</si>
  <si>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</si>
  <si>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</si>
  <si>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</si>
  <si>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</si>
  <si>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</si>
  <si>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</si>
  <si>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</si>
  <si>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</si>
  <si>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</si>
  <si>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</si>
  <si>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</si>
  <si>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</si>
  <si>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</si>
  <si>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</si>
  <si>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</si>
  <si>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</si>
  <si>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</si>
  <si>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</si>
  <si>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</si>
  <si>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</si>
  <si>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</si>
  <si>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</si>
  <si>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</si>
  <si>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</si>
  <si>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</si>
  <si>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</si>
  <si>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</si>
  <si>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</si>
  <si>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</si>
  <si>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</si>
  <si>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</si>
  <si>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</si>
  <si>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</si>
  <si>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</si>
  <si>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</si>
  <si>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</si>
  <si>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</si>
  <si>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</si>
  <si>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</si>
  <si>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</si>
  <si>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</si>
  <si>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</si>
  <si>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</si>
  <si>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</si>
  <si>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</si>
  <si>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</si>
  <si>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</si>
  <si>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</si>
  <si>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</si>
  <si>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</si>
  <si>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</si>
  <si>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</si>
  <si>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</si>
  <si>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</si>
  <si>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</si>
  <si>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</si>
  <si>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</si>
  <si>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</si>
  <si>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</si>
  <si>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</si>
  <si>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</si>
  <si>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</si>
  <si>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</si>
  <si>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</si>
  <si>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</si>
  <si>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</si>
  <si>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</si>
  <si>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</si>
  <si>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</si>
  <si>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</si>
  <si>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</si>
  <si>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</si>
  <si>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</si>
  <si>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</si>
  <si>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</si>
  <si>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</si>
  <si>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</si>
  <si>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</si>
  <si>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</si>
  <si>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</si>
  <si>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</si>
  <si>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</si>
  <si>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</si>
  <si>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</si>
  <si>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</si>
  <si>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</si>
  <si>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</si>
  <si>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</si>
  <si>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</si>
  <si>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</si>
  <si>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</si>
  <si>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</si>
  <si>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</si>
  <si>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</si>
  <si>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</si>
  <si>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</si>
  <si>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</si>
  <si>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</si>
  <si>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</si>
  <si>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</si>
  <si>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</si>
  <si>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</si>
  <si>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</si>
  <si>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</si>
  <si>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</si>
  <si>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</si>
  <si>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</si>
  <si>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</si>
  <si>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</si>
  <si>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</si>
  <si>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</si>
  <si>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</si>
  <si>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</si>
  <si>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</si>
  <si>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</si>
  <si>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</si>
  <si>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</si>
  <si>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</si>
  <si>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</si>
  <si>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</si>
  <si>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</si>
  <si>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</si>
  <si>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</si>
  <si>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</si>
  <si>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</si>
  <si>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</si>
  <si>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</si>
  <si>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</si>
  <si>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</si>
  <si>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</si>
  <si>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</si>
  <si>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</si>
  <si>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</si>
  <si>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</si>
  <si>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</si>
  <si>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</si>
  <si>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</si>
  <si>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</si>
  <si>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</si>
  <si>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</si>
  <si>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</si>
  <si>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</si>
  <si>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</si>
  <si>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</si>
  <si>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</si>
  <si>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</si>
  <si>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</si>
  <si>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</si>
  <si>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</si>
  <si>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</si>
  <si>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</si>
  <si>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</si>
  <si>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</si>
  <si>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</si>
  <si>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</si>
  <si>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</si>
  <si>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</si>
  <si>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</si>
  <si>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</si>
  <si>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</si>
  <si>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</si>
  <si>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</si>
  <si>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</si>
  <si>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</si>
  <si>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</si>
  <si>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</si>
  <si>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</si>
  <si>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</si>
  <si>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</si>
  <si>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</si>
  <si>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</si>
  <si>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</si>
  <si>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</si>
  <si>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</si>
  <si>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</si>
  <si>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</si>
  <si>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</si>
  <si>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</si>
  <si>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</si>
  <si>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</si>
  <si>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</si>
  <si>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</si>
  <si>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</si>
  <si>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</si>
  <si>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</si>
  <si>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</si>
  <si>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</si>
  <si>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</si>
  <si>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</si>
  <si>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</si>
  <si>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</si>
  <si>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</si>
  <si>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</si>
  <si>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</si>
  <si>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</si>
  <si>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</si>
  <si>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</si>
  <si>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</si>
  <si>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</si>
  <si>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</si>
  <si>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</si>
  <si>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</si>
  <si>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</si>
  <si>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</si>
  <si>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</si>
  <si>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</si>
  <si>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</si>
  <si>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</si>
  <si>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</si>
  <si>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</si>
  <si>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</si>
  <si>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</si>
  <si>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</si>
  <si>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</si>
  <si>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</si>
  <si>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</si>
  <si>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</si>
  <si>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</si>
  <si>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</si>
  <si>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</si>
  <si>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</si>
  <si>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</si>
  <si>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</si>
  <si>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</si>
  <si>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</si>
  <si>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</si>
  <si>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</si>
  <si>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</si>
  <si>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</si>
  <si>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</si>
  <si>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</si>
  <si>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</si>
  <si>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</si>
  <si>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</si>
  <si>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</si>
  <si>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</si>
  <si>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</si>
  <si>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</si>
  <si>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</si>
  <si>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</si>
  <si>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</si>
  <si>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</si>
  <si>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</si>
  <si>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</si>
  <si>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</si>
  <si>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</si>
  <si>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</si>
  <si>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</si>
  <si>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</si>
  <si>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</si>
  <si>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</si>
  <si>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</si>
  <si>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</si>
  <si>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</si>
  <si>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</si>
  <si>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</si>
  <si>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</si>
  <si>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</si>
  <si>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</si>
  <si>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</si>
  <si>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</si>
  <si>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</si>
  <si>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</si>
  <si>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</si>
  <si>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</si>
  <si>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</si>
  <si>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</si>
  <si>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</si>
  <si>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</si>
  <si>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</si>
  <si>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</si>
  <si>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</si>
  <si>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</si>
  <si>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</si>
  <si>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</si>
  <si>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</si>
  <si>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</si>
  <si>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</si>
  <si>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</si>
  <si>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</si>
  <si>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</si>
  <si>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</si>
  <si>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</si>
  <si>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</si>
  <si>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</si>
  <si>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</si>
  <si>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</si>
  <si>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</si>
  <si>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</si>
  <si>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</si>
  <si>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</si>
  <si>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</si>
  <si>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</si>
  <si>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</si>
  <si>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</si>
  <si>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</si>
  <si>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</si>
  <si>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</si>
  <si>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</si>
  <si>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</si>
  <si>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</si>
  <si>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</si>
  <si>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</si>
  <si>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</si>
  <si>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</si>
  <si>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</si>
  <si>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</si>
  <si>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</si>
  <si>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</si>
  <si>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</si>
  <si>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</si>
  <si>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</si>
  <si>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</si>
  <si>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</si>
  <si>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</si>
  <si>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</si>
  <si>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</si>
  <si>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</si>
  <si>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</si>
  <si>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</si>
  <si>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</si>
  <si>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</si>
  <si>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</si>
  <si>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</si>
  <si>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</si>
  <si>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</si>
  <si>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</si>
  <si>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</si>
  <si>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</si>
  <si>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</si>
  <si>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</si>
  <si>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</si>
  <si>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</si>
  <si>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</si>
  <si>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</si>
  <si>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</si>
  <si>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</si>
  <si>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</si>
  <si>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</si>
  <si>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</si>
  <si>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</si>
  <si>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</si>
  <si>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</si>
  <si>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</si>
  <si>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</si>
  <si>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</si>
  <si>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</si>
  <si>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</si>
  <si>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</si>
  <si>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</si>
  <si>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</si>
  <si>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</si>
  <si>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</si>
  <si>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</si>
  <si>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</si>
  <si>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</si>
  <si>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</si>
  <si>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</si>
  <si>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</si>
  <si>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</si>
  <si>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</si>
  <si>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</si>
  <si>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</si>
  <si>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</si>
  <si>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</si>
  <si>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</si>
  <si>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</si>
  <si>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</si>
  <si>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</si>
  <si>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</si>
  <si>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</si>
  <si>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</si>
  <si>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</si>
  <si>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</si>
  <si>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</si>
  <si>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</si>
  <si>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</si>
  <si>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</si>
  <si>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</si>
  <si>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</si>
  <si>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</si>
  <si>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</si>
  <si>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</si>
  <si>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</si>
  <si>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</si>
  <si>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</si>
  <si>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</si>
  <si>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</si>
  <si>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</si>
  <si>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</si>
  <si>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</si>
  <si>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</si>
  <si>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</si>
  <si>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</si>
  <si>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</si>
  <si>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</si>
  <si>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</si>
  <si>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</si>
  <si>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</si>
  <si>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</si>
  <si>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</si>
  <si>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</si>
  <si>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</si>
  <si>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</si>
  <si>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</si>
  <si>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</si>
  <si>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</si>
  <si>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</si>
  <si>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</si>
  <si>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</si>
  <si>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</si>
  <si>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</si>
  <si>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</si>
  <si>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</si>
  <si>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</si>
  <si>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</si>
  <si>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</si>
  <si>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</si>
  <si>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</si>
  <si>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</si>
  <si>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</si>
  <si>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</si>
  <si>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</si>
  <si>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</si>
  <si>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</si>
  <si>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</si>
  <si>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</si>
  <si>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</si>
  <si>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</si>
  <si>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</si>
  <si>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</si>
  <si>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</si>
  <si>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</si>
  <si>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</si>
  <si>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</si>
  <si>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</si>
  <si>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</si>
  <si>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</si>
  <si>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</si>
  <si>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</si>
  <si>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</si>
  <si>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</si>
  <si>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</si>
  <si>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</si>
  <si>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</si>
  <si>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</si>
  <si>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</si>
  <si>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</si>
  <si>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</si>
  <si>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</si>
  <si>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</si>
  <si>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</si>
  <si>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</si>
  <si>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</si>
  <si>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</si>
  <si>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</si>
  <si>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</si>
  <si>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</si>
  <si>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</si>
  <si>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</si>
  <si>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</si>
  <si>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</si>
  <si>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</si>
  <si>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</si>
  <si>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</si>
  <si>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</si>
  <si>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</si>
  <si>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</si>
  <si>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</si>
  <si>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</si>
  <si>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</si>
  <si>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</si>
  <si>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</si>
  <si>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</si>
  <si>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</si>
  <si>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</si>
  <si>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</si>
  <si>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</si>
  <si>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</si>
  <si>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</si>
  <si>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</si>
  <si>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</si>
  <si>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</si>
  <si>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</si>
  <si>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</si>
  <si>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</si>
  <si>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</si>
  <si>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</si>
  <si>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</si>
  <si>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</si>
  <si>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</si>
  <si>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</si>
  <si>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</si>
  <si>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</si>
  <si>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</si>
  <si>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</si>
  <si>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</si>
  <si>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</si>
  <si>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</si>
  <si>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</si>
  <si>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</si>
  <si>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</si>
  <si>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</si>
  <si>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</si>
  <si>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</si>
  <si>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</si>
  <si>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</si>
  <si>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</si>
  <si>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</si>
  <si>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</si>
  <si>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</si>
  <si>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</si>
  <si>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</si>
  <si>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</si>
  <si>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</si>
  <si>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</si>
  <si>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</si>
  <si>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</si>
  <si>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</si>
  <si>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</si>
  <si>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</si>
  <si>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</si>
  <si>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</si>
  <si>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</si>
  <si>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</si>
  <si>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</si>
  <si>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</si>
  <si>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</si>
  <si>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</si>
  <si>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</si>
  <si>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</si>
  <si>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</si>
  <si>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</si>
  <si>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</si>
  <si>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</si>
  <si>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</si>
  <si>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</si>
  <si>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</si>
  <si>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</si>
  <si>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</si>
  <si>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</si>
  <si>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</si>
  <si>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</si>
  <si>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</si>
  <si>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</si>
  <si>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</si>
  <si>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</si>
  <si>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</si>
  <si>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</si>
  <si>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</si>
  <si>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</si>
  <si>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</si>
  <si>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</si>
  <si>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</si>
  <si>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</si>
  <si>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</si>
  <si>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</si>
  <si>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</si>
  <si>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</si>
  <si>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</si>
  <si>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</si>
  <si>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</si>
  <si>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</si>
  <si>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</si>
  <si>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</si>
  <si>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</si>
  <si>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</si>
  <si>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</si>
  <si>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</si>
  <si>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</si>
  <si>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</si>
  <si>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</si>
  <si>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</si>
  <si>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</si>
  <si>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</si>
  <si>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</si>
  <si>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</si>
  <si>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</si>
  <si>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</si>
  <si>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</si>
  <si>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</si>
  <si>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</si>
  <si>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</si>
  <si>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</si>
  <si>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</si>
  <si>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</si>
  <si>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</si>
  <si>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</si>
  <si>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</si>
  <si>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</si>
  <si>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</si>
  <si>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</si>
  <si>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</si>
  <si>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</si>
  <si>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</si>
  <si>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</si>
  <si>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</si>
  <si>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</si>
  <si>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</si>
  <si>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</si>
  <si>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</si>
  <si>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</si>
  <si>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</si>
  <si>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</si>
  <si>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</si>
  <si>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</si>
  <si>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</si>
  <si>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</si>
  <si>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</si>
  <si>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</si>
  <si>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</si>
  <si>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</si>
  <si>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</si>
  <si>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</si>
  <si>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</si>
  <si>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</si>
  <si>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</si>
  <si>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</si>
  <si>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</si>
  <si>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</si>
  <si>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</si>
  <si>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</si>
  <si>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</si>
  <si>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</si>
  <si>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</si>
  <si>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</si>
  <si>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</si>
  <si>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</si>
  <si>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</si>
  <si>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</si>
  <si>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</si>
  <si>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</si>
  <si>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</si>
  <si>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</si>
  <si>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</si>
  <si>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</si>
  <si>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</si>
  <si>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</si>
  <si>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</si>
  <si>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</si>
  <si>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</si>
  <si>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</si>
  <si>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</si>
  <si>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</si>
  <si>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</si>
  <si>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</si>
  <si>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</si>
  <si>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</si>
  <si>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</si>
  <si>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</si>
  <si>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</si>
  <si>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</si>
  <si>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</si>
  <si>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</si>
  <si>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</si>
  <si>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</si>
  <si>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</si>
  <si>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</si>
  <si>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</si>
  <si>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</si>
  <si>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</si>
  <si>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</si>
  <si>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</si>
  <si>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</si>
  <si>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</si>
  <si>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</si>
  <si>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</si>
  <si>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</si>
  <si>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</si>
  <si>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</si>
  <si>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</si>
  <si>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</si>
  <si>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</si>
  <si>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</si>
  <si>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</si>
  <si>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</si>
  <si>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</si>
  <si>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</si>
  <si>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</si>
  <si>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</si>
  <si>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</si>
  <si>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</si>
  <si>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</si>
  <si>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</si>
  <si>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</si>
  <si>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</si>
  <si>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</si>
  <si>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</si>
  <si>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</si>
  <si>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</si>
  <si>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</si>
  <si>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</si>
  <si>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</si>
  <si>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</si>
  <si>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</si>
  <si>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</si>
  <si>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</si>
  <si>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</si>
  <si>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</si>
  <si>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</si>
  <si>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</si>
  <si>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</si>
  <si>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</si>
  <si>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</si>
  <si>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</si>
  <si>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</si>
  <si>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</si>
  <si>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</si>
  <si>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</si>
  <si>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</si>
  <si>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</si>
  <si>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</si>
  <si>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</si>
  <si>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</si>
  <si>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</si>
  <si>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</si>
  <si>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</si>
  <si>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</si>
  <si>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</si>
  <si>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</si>
  <si>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</si>
  <si>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</si>
  <si>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</si>
  <si>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</si>
  <si>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</si>
  <si>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</si>
  <si>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</si>
  <si>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</si>
  <si>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</si>
  <si>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</si>
  <si>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</si>
  <si>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</si>
  <si>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</si>
  <si>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</si>
  <si>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</si>
  <si>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</si>
  <si>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</si>
  <si>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</si>
  <si>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</si>
  <si>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</si>
  <si>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</si>
  <si>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</si>
  <si>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</si>
  <si>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</si>
  <si>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</si>
  <si>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</si>
  <si>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</si>
  <si>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</si>
  <si>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</si>
  <si>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</si>
  <si>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</si>
  <si>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</si>
  <si>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</si>
  <si>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</si>
  <si>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</si>
  <si>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</si>
  <si>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</si>
  <si>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</si>
  <si>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</si>
  <si>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</si>
  <si>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</si>
  <si>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</si>
  <si>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</si>
  <si>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</si>
  <si>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</si>
  <si>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</si>
  <si>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</si>
  <si>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</si>
  <si>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</si>
  <si>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</si>
  <si>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</si>
  <si>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</si>
  <si>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</si>
  <si>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</si>
  <si>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</si>
  <si>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</si>
  <si>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</si>
  <si>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</si>
  <si>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</si>
  <si>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</si>
  <si>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</si>
  <si>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</si>
  <si>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</si>
  <si>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</si>
  <si>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</si>
  <si>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</si>
  <si>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</si>
  <si>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</si>
  <si>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</si>
  <si>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</si>
  <si>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</si>
  <si>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</si>
  <si>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</si>
  <si>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</si>
  <si>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</si>
  <si>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</si>
  <si>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</si>
  <si>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</si>
  <si>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</si>
  <si>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</si>
  <si>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</si>
  <si>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</si>
  <si>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</si>
  <si>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</si>
  <si>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</si>
  <si>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</si>
  <si>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</si>
  <si>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</si>
  <si>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</si>
  <si>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</si>
  <si>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</si>
  <si>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</si>
  <si>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</si>
  <si>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</si>
  <si>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</si>
  <si>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</si>
  <si>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</si>
  <si>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</si>
  <si>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</si>
  <si>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</si>
  <si>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</si>
  <si>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</si>
  <si>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</si>
  <si>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</si>
  <si>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</si>
  <si>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</si>
  <si>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</si>
  <si>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</si>
  <si>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</si>
  <si>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</si>
  <si>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</si>
  <si>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</si>
  <si>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</si>
  <si>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</si>
  <si>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</si>
  <si>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</si>
  <si>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</si>
  <si>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</si>
  <si>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</si>
  <si>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</si>
  <si>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</si>
  <si>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</si>
  <si>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</si>
  <si>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</si>
  <si>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</si>
  <si>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</si>
  <si>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</si>
  <si>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</si>
  <si>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</si>
  <si>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</si>
  <si>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</si>
  <si>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</si>
  <si>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</si>
  <si>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</si>
  <si>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</si>
  <si>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</si>
  <si>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</si>
  <si>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</si>
  <si>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</si>
  <si>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</si>
  <si>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</si>
  <si>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</si>
  <si>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</si>
  <si>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</si>
  <si>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</si>
  <si>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</si>
  <si>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</si>
  <si>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</si>
  <si>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</si>
  <si>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</si>
  <si>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</si>
  <si>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</si>
  <si>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</si>
  <si>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</si>
  <si>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</si>
  <si>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</si>
  <si>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</si>
  <si>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</si>
  <si>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</si>
  <si>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</si>
  <si>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</si>
  <si>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</si>
  <si>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</si>
  <si>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</si>
  <si>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</si>
  <si>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</si>
  <si>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</si>
  <si>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</si>
  <si>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</si>
  <si>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</si>
  <si>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</si>
  <si>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</si>
  <si>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</si>
  <si>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</si>
  <si>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</si>
  <si>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</si>
  <si>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</si>
  <si>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</si>
  <si>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</si>
  <si>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</si>
  <si>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</si>
  <si>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</si>
  <si>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</si>
  <si>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</si>
  <si>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</si>
  <si>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</si>
  <si>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</si>
  <si>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</si>
  <si>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</si>
  <si>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</si>
  <si>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</si>
  <si>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</si>
  <si>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</si>
  <si>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</si>
  <si>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</si>
  <si>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</si>
  <si>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</si>
  <si>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</si>
  <si>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</si>
  <si>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</si>
  <si>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</si>
  <si>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</si>
  <si>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</si>
  <si>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</si>
  <si>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</si>
  <si>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</si>
  <si>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</si>
  <si>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</si>
  <si>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</si>
  <si>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</si>
  <si>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</si>
  <si>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</si>
  <si>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</si>
  <si>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</si>
  <si>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</si>
  <si>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</si>
  <si>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</si>
  <si>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</si>
  <si>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</si>
  <si>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</si>
  <si>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</si>
  <si>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</si>
  <si>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</si>
  <si>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</si>
  <si>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</si>
  <si>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</si>
  <si>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</si>
  <si>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</si>
  <si>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</si>
  <si>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</si>
  <si>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</si>
  <si>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</si>
  <si>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</si>
  <si>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</si>
  <si>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</si>
  <si>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</si>
  <si>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</si>
  <si>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</si>
  <si>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</si>
  <si>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</si>
  <si>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</si>
  <si>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</si>
  <si>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</si>
  <si>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</si>
  <si>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</si>
  <si>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</si>
  <si>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</si>
  <si>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</si>
  <si>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</si>
  <si>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</si>
  <si>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</si>
  <si>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</si>
  <si>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</si>
  <si>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</si>
  <si>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</si>
  <si>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</si>
  <si>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</si>
  <si>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</si>
  <si>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</si>
  <si>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</si>
  <si>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</si>
  <si>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</si>
  <si>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</si>
  <si>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</si>
  <si>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</si>
  <si>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</si>
  <si>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</si>
  <si>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</si>
  <si>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</si>
  <si>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</si>
  <si>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</si>
  <si>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</si>
  <si>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</si>
  <si>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</si>
  <si>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</si>
  <si>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</si>
  <si>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</si>
  <si>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</si>
  <si>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</si>
  <si>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</si>
  <si>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</si>
  <si>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</si>
  <si>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</si>
  <si>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</si>
  <si>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</si>
  <si>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</si>
  <si>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</si>
  <si>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</si>
  <si>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</si>
  <si>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</si>
  <si>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</si>
  <si>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</si>
  <si>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</si>
  <si>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</si>
  <si>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</si>
  <si>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</si>
  <si>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</si>
  <si>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</si>
  <si>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</si>
  <si>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</si>
  <si>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</si>
  <si>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</si>
  <si>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</si>
  <si>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</si>
  <si>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</si>
  <si>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</si>
  <si>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</si>
  <si>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</si>
  <si>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</si>
  <si>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</si>
  <si>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</si>
  <si>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</si>
  <si>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</si>
  <si>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</si>
  <si>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</si>
  <si>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</si>
  <si>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</si>
  <si>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</si>
  <si>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</si>
  <si>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</si>
  <si>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</si>
  <si>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</si>
  <si>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</si>
  <si>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</si>
  <si>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</si>
  <si>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</si>
  <si>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</si>
  <si>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</si>
  <si>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</si>
  <si>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</si>
  <si>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</si>
  <si>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</si>
  <si>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</si>
  <si>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</si>
  <si>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</si>
  <si>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</si>
  <si>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</si>
  <si>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</si>
  <si>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</si>
  <si>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</si>
  <si>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</si>
  <si>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</si>
  <si>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</si>
  <si>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</si>
  <si>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</si>
  <si>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</si>
  <si>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</si>
  <si>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</si>
  <si>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</si>
  <si>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</si>
  <si>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</si>
  <si>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</si>
  <si>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</si>
  <si>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</si>
  <si>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</si>
  <si>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</si>
  <si>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</si>
  <si>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</si>
  <si>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</si>
  <si>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</si>
  <si>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</si>
  <si>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</si>
  <si>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</si>
  <si>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</si>
  <si>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</si>
  <si>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</si>
  <si>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</si>
  <si>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</si>
  <si>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</si>
  <si>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</si>
  <si>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</si>
  <si>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</si>
  <si>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</si>
  <si>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</si>
  <si>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</si>
  <si>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</si>
  <si>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</si>
  <si>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</si>
  <si>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</si>
  <si>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</si>
  <si>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</si>
  <si>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</si>
  <si>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</si>
  <si>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</si>
  <si>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</si>
  <si>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</si>
  <si>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</si>
  <si>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</si>
  <si>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</si>
  <si>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</si>
  <si>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</si>
  <si>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</si>
  <si>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</si>
  <si>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</si>
  <si>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</si>
  <si>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</si>
  <si>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</si>
  <si>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</si>
  <si>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</si>
  <si>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</si>
  <si>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</si>
  <si>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</si>
  <si>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</si>
  <si>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</si>
  <si>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</si>
  <si>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</si>
  <si>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</si>
  <si>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</si>
  <si>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</si>
  <si>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</si>
  <si>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</si>
  <si>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</si>
  <si>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</si>
  <si>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</si>
  <si>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</si>
  <si>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</si>
  <si>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</si>
  <si>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</si>
  <si>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</si>
  <si>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</si>
  <si>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</si>
  <si>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</si>
  <si>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</si>
  <si>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</si>
  <si>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</si>
  <si>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</si>
  <si>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</si>
  <si>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</si>
  <si>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</si>
  <si>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</si>
  <si>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</si>
  <si>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</si>
  <si>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</si>
  <si>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</si>
  <si>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</si>
  <si>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</si>
  <si>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</si>
  <si>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</si>
  <si>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</si>
  <si>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</si>
  <si>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</si>
  <si>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</si>
  <si>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</si>
  <si>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</si>
  <si>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</si>
  <si>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</si>
  <si>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</si>
  <si>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</si>
  <si>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</si>
  <si>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</si>
  <si>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</si>
  <si>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</si>
  <si>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</si>
  <si>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</si>
  <si>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</si>
  <si>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</si>
  <si>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</si>
  <si>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</si>
  <si>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</si>
  <si>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</si>
  <si>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</si>
  <si>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</si>
  <si>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</si>
  <si>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</si>
  <si>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</si>
  <si>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</si>
  <si>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</si>
  <si>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</si>
  <si>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</si>
  <si>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</si>
  <si>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</si>
  <si>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</si>
  <si>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</si>
  <si>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</si>
  <si>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</si>
  <si>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</si>
  <si>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</si>
  <si>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</si>
  <si>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</si>
  <si>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</si>
  <si>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</si>
  <si>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</si>
  <si>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</si>
  <si>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</si>
  <si>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</si>
  <si>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</si>
  <si>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</si>
  <si>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</si>
  <si>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</si>
  <si>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</si>
  <si>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</si>
  <si>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</si>
  <si>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</si>
  <si>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</si>
  <si>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</si>
  <si>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</si>
  <si>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</si>
  <si>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</si>
  <si>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</si>
  <si>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</si>
  <si>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</si>
  <si>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</si>
  <si>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</si>
  <si>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</si>
  <si>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</si>
  <si>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</si>
  <si>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</si>
  <si>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</si>
  <si>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</si>
  <si>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</si>
  <si>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</si>
  <si>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</si>
  <si>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</si>
  <si>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</si>
  <si>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</si>
  <si>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</si>
  <si>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</si>
  <si>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</si>
  <si>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</si>
  <si>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</si>
  <si>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</si>
  <si>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</si>
  <si>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</si>
  <si>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</si>
  <si>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</si>
  <si>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</si>
  <si>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</si>
  <si>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</si>
  <si>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</si>
  <si>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</si>
  <si>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</si>
  <si>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</si>
  <si>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</si>
  <si>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</si>
  <si>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</si>
  <si>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</si>
  <si>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</si>
  <si>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</si>
  <si>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</si>
  <si>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</si>
  <si>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</si>
  <si>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</si>
  <si>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</si>
  <si>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</si>
  <si>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</si>
  <si>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</si>
  <si>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</si>
  <si>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</si>
  <si>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65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</si>
  <si>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</si>
  <si>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</si>
  <si>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</si>
  <si>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</si>
  <si>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</si>
  <si>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</si>
  <si>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</si>
  <si>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</si>
  <si>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</si>
  <si>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</si>
  <si>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PCM-20251206-00001038</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</si>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</sst>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8" totalsRowShown="0" headerRowDxfId="79" dataDxfId="78" headerRowBorderDxfId="76" tableBorderDxfId="77" totalsRowBorderDxfId="75">
  <autoFilter ref="A1:L2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334.74569675925886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45997.694122685185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45997.694122685185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45997.694122685185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45997.694122685185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45997.694122685185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45997.694122685185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45997.694122685185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45997.694122685185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45997.694122685185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45997.694122685185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45997.694122685185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45997.694122685185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45997.694122685185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45997.694122685185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45997.694122685185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45997.694122685185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45997.694122685185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45997.694122685185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45997.694122685185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45997.694122685185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45997.694122685185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45997.694122685185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45997.694122685185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45997.694122685185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45997.694122685185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45997.694122685185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45997.694122685185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45997.694122685185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45997.694122685185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45997.694122685185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45997.694122685185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45997.694122685185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45997.694122685185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45997.694122685185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45997.694122685185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45997.694122685185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45997.694122685185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45997.694122685185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45997.694122685185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45997.694122685185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45997.694122685185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45997.694122685185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45997.694122685185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45997.694122685185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45997.694122685185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45997.694122685185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45997.694122685185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45997.694122685185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45997.694122685185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45997.694122685185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45997.694122685185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45997.694122685185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45997.694122685185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45997.694122685185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45997.694122685185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45997.694122685185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45997.694122685185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45997.694122685185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45997.694122685185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45997.694122685185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45997.694122685185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45997.694122685185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45997.694122685185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45997.694122685185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45997.694122685185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45997.694122685185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45997.694122685185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45997.694122685185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45997.694122685185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45997.694122685185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45997.694122685185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45997.694122685185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45997.694122685185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45997.694122685185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45997.694122685185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45997.694122685185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45997.694122685185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45997.694122685185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45997.694122685185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45997.694122685185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45997.694122685185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45997.694122685185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45997.694122685185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45997.694122685185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45997.694122685185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45997.694122685185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45997.694122685185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45997.694122685185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45997.694122685185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45997.694122685185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45997.694122685185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45997.694122685185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45997.694122685185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45997.694122685185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45997.694122685185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45997.694122685185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45997.694122685185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45997.694122685185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45997.694122685185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45997.694122685185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45997.694122685185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45997.694122685185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45997.694122685185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45997.694122685185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45997.694122685185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45997.694122685185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45997.694122685185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45997.694122685185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45997.694122685185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45997.694122685185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45997.694122685185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45997.694122685185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45997.694122685185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45997.694122685185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45997.694122685185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45997.694122685185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45997.694122685185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45997.694122685185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45997.694122685185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45997.694122685185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45997.694122685185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45997.694122685185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45997.694122685185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45997.694122685185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45997.694122685185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45997.694122685185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45997.694122685185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45997.694122685185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45997.694122685185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45997.694122685185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45997.694122685185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45997.694122685185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45997.694122685185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45997.694122685185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45997.694122685185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45997.694122685185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45997.694122685185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45997.694122685185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45997.694122685185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45997.694122685185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45997.694122685185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45997.694122685185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45997.694122685185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45997.694122685185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45997.694122685185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45997.694122685185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45997.694122685185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45997.694122685185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45997.694122685185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45997.694122685185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45997.694122685185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45997.694122685185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45997.694122685185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45997.694122685185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45997.694122685185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45997.694122685185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45997.694122685185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45997.694122685185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45997.694122685185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45997.694122685185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45997.694122685185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45997.694122685185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45997.694122685185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45997.694122685185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45997.694122685185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45997.694122685185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45997.694122685185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45997.694122685185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45997.694122685185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45997.694122685185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45997.694122685185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45997.694122685185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45997.694122685185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45997.694122685185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45997.694122685185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45997.694122685185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45997.694122685185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45997.694122685185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45997.694122685185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45997.694122685185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45997.694122685185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45997.694122685185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45997.694122685185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45997.694122685185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45997.694122685185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45997.694122685185</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45997.694122685185</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8"/>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172.69428472222353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13.306703703703533</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0.33874074074265081</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v>2</v>
      </c>
      <c r="D6" s="18" t="s">
        <v>22623</v>
      </c>
      <c r="E6" s="18"/>
      <c r="F6" s="97"/>
      <c r="G6" s="98">
        <f ca="1">IFERROR(NOW()-F6,"-")</f>
        <v>45997.694122685185</v>
      </c>
      <c r="H6" s="97"/>
      <c r="I6" s="18" t="str">
        <f>IFERROR(VLOOKUP(D6,DB!A:F,6,0),"")</f>
        <v>Generator-SG</v>
      </c>
      <c r="J6" s="18" t="str">
        <f>IFERROR(VLOOKUP(D6,DB!A:G,7,0),"")</f>
        <v>In progress</v>
      </c>
      <c r="K6" s="19"/>
      <c r="L6" s="18" t="str">
        <f>IFERROR(VLOOKUP(D6,DB!A:I,9,0),"")</f>
        <v>Latis</v>
      </c>
    </row>
    <row r="7" spans="1:12" ht="31.5" customHeight="1">
      <c r="A7" s="96"/>
      <c r="B7" s="18" t="str">
        <f>IFERROR(VLOOKUP(D7,DB!A:K,11,0),"")</f>
        <v/>
      </c>
      <c r="C7" s="18"/>
      <c r="D7" s="58"/>
      <c r="E7" s="18"/>
      <c r="F7" s="97"/>
      <c r="G7" s="98">
        <f ca="1">IFERROR(NOW()-F7,"-")</f>
        <v>45997.694122685185</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45997.694122685185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45997.694122685185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45997.694122685185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82"/>
      <c r="E11" s="18"/>
      <c r="F11" s="97"/>
      <c r="G11" s="98">
        <f ca="1">IFERROR(NOW()-F11,"-")</f>
        <v>45997.694122685185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45997.694122685185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45997.694122685185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45997.694122685185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45997.694122685185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45997.694122685185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45997.694122685185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45997.694122685185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45997.694122685185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45997.694122685185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45997.694122685185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45997.694122685185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45997.694122685185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45997.694122685185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45997.694122685185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45997.694122685185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45997.694122685185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45997.694122685185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45997.694122685185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45997.694122685185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45997.694122685185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45997.694122685185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45997.694122685185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45997.694122685185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45997.694122685185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45997.694122685185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45997.694122685185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45997.694122685185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45997.694122685185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45997.694122685185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45997.694122685185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45997.694122685185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45997.694122685185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45997.694122685185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45997.694122685185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45997.694122685185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45997.694122685185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45997.694122685185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45997.694122685185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45997.694122685185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45997.694122685185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45997.694122685185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45997.694122685185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45997.694122685185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45997.694122685185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45997.694122685185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45997.694122685185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45997.694122685185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45997.694122685185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45997.694122685185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45997.694122685185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45997.694122685185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45997.694122685185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45997.694122685185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45997.694122685185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45997.694122685185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45997.694122685185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45997.694122685185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45997.694122685185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45997.694122685185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45997.694122685185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45997.694122685185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45997.694122685185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45997.694122685185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45997.694122685185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45997.694122685185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45997.694122685185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45997.694122685185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45997.694122685185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45997.694122685185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45997.694122685185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45997.694122685185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45997.694122685185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45997.694122685185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45997.694122685185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45997.694122685185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45997.694122685185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45997.694122685185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45997.694122685185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45997.694122685185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45997.694122685185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45997.694122685185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45997.694122685185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45997.694122685185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45997.694122685185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45997.694122685185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45997.694122685185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45997.694122685185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45997.694122685185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45997.694122685185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45997.694122685185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45997.694122685185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45997.694122685185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45997.694122685185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45997.694122685185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45997.694122685185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45997.694122685185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45997.694122685185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45997.694122685185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45997.694122685185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45997.694122685185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45997.694122685185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45997.694122685185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45997.694122685185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45997.694122685185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45997.694122685185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45997.694122685185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45997.694122685185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45997.694122685185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45997.694122685185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45997.694122685185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45997.694122685185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45997.694122685185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45997.694122685185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45997.694122685185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45997.694122685185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45997.694122685185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45997.694122685185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45997.694122685185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45997.694122685185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45997.694122685185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45997.694122685185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45997.694122685185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45997.694122685185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45997.694122685185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45997.694122685185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45997.694122685185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45997.694122685185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45997.694122685185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45997.694122685185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45997.694122685185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45997.694122685185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45997.694122685185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45997.694122685185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45997.694122685185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45997.694122685185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45997.694122685185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45997.694122685185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45997.694122685185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45997.694122685185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45997.694122685185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45997.694122685185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45997.694122685185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45997.694122685185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45997.694122685185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45997.694122685185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45997.694122685185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45997.694122685185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45997.694122685185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45997.694122685185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45997.694122685185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45997.694122685185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45997.694122685185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45997.694122685185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45997.694122685185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45997.694122685185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45997.694122685185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45997.694122685185</v>
      </c>
      <c r="H168" s="97"/>
      <c r="I168" s="18" t="str">
        <f>IFERROR(VLOOKUP(D168,DB!A:F,6,0),"")</f>
        <v/>
      </c>
      <c r="J168" s="18" t="str">
        <f>IFERROR(VLOOKUP(D168,DB!A:G,7,0),"")</f>
        <v/>
      </c>
      <c r="K168" s="19"/>
      <c r="L168" s="18" t="str">
        <f>IFERROR(VLOOKUP(D168,DB!A:I,9,0),"")</f>
        <v/>
      </c>
    </row>
    <row r="169" spans="1:12" ht="31.5" customHeight="1">
      <c r="A169" s="149"/>
      <c r="B169" s="150" t="str">
        <f>IFERROR(VLOOKUP(D169,DB!A:K,11,0),"")</f>
        <v/>
      </c>
      <c r="C169" s="150"/>
      <c r="D169" s="150"/>
      <c r="E169" s="150"/>
      <c r="F169" s="151"/>
      <c r="G169" s="152">
        <f ca="1">IFERROR(NOW()-F169,"-")</f>
        <v>45997.694122685185</v>
      </c>
      <c r="H169" s="151"/>
      <c r="I169" s="150" t="str">
        <f>IFERROR(VLOOKUP(D169,DB!A:F,6,0),"")</f>
        <v/>
      </c>
      <c r="J169" s="150" t="str">
        <f>IFERROR(VLOOKUP(D169,DB!A:G,7,0),"")</f>
        <v/>
      </c>
      <c r="K169" s="153"/>
      <c r="L169" s="150" t="str">
        <f>IFERROR(VLOOKUP(D169,DB!A:I,9,0),"")</f>
        <v/>
      </c>
    </row>
    <row r="170" spans="1:12" ht="31.5" customHeight="1">
      <c r="A170" s="96"/>
      <c r="B170" s="18" t="str">
        <f>IFERROR(VLOOKUP(D170,DB!A:K,11,0),"")</f>
        <v/>
      </c>
      <c r="C170" s="18"/>
      <c r="D170" s="18"/>
      <c r="E170" s="18"/>
      <c r="F170" s="97"/>
      <c r="G170" s="98">
        <f ca="1">IFERROR(NOW()-F170,"-")</f>
        <v>45997.694122685185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45997.694122685185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45997.694122685185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45997.694122685185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45997.694122685185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45997.694122685185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45997.694122685185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45997.694122685185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45997.694122685185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45997.694122685185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45997.694122685185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45997.694122685185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45997.694122685185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45997.694122685185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45997.694122685185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45997.694122685185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45997.694122685185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45997.694122685185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45997.694122685185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45997.694122685185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45997.694122685185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45997.694122685185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45997.694122685185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45997.694122685185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45997.694122685185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45997.694122685185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45997.694122685185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45997.694122685185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45997.694122685185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45997.694122685185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45997.694122685185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45997.694122685185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45997.694122685185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45997.694122685185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45997.694122685185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45997.694122685185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45997.694122685185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45997.694122685185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45997.694122685185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45997.694122685185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45997.694122685185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45997.694122685185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45997.694122685185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45997.694122685185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45997.694122685185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45997.694122685185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45997.694122685185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45997.694122685185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45997.694122685185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45997.694122685185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45997.694122685185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45997.694122685185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45997.694122685185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45997.694122685185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45997.694122685185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45997.694122685185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45997.694122685185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45997.694122685185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45997.694122685185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45997.694122685185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45997.694122685185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45997.694122685185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45997.694122685185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45997.694122685185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45997.694122685185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45997.694122685185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45997.694122685185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45997.694122685185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45997.694122685185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45997.694122685185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45997.694122685185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45997.694122685185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45997.694122685185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45997.694122685185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45997.694122685185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45997.694122685185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45997.694122685185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45997.694122685185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45997.694122685185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45997.694122685185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45997.694122685185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45997.694122685185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45997.694122685185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45997.694122685185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45997.694122685185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45997.694122685185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45997.694122685185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45997.694122685185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45997.694122685185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45997.694122685185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45997.694122685185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45997.694122685185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45997.694122685185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45997.694122685185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45997.694122685185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45997.694122685185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45997.694122685185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45997.694122685185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45997.694122685185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45997.694122685185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45997.694122685185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45997.694122685185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45997.694122685185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45997.694122685185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45997.694122685185</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45997.694122685185</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45997.694122685185</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45997.694122685185</v>
      </c>
      <c r="H277" s="97"/>
      <c r="I277" s="18" t="str">
        <f>IFERROR(VLOOKUP(D277,DB!A:F,6,0),"")</f>
        <v/>
      </c>
      <c r="J277" s="18" t="str">
        <f>IFERROR(VLOOKUP(D277,DB!A:G,7,0),"")</f>
        <v/>
      </c>
      <c r="K277" s="19"/>
      <c r="L277" s="18" t="str">
        <f>IFERROR(VLOOKUP(D277,DB!A:I,9,0),"")</f>
        <v/>
      </c>
    </row>
    <row r="278" spans="1:12" ht="31.5" customHeight="1">
      <c r="A278" s="149"/>
      <c r="B278" s="150" t="str">
        <f>IFERROR(VLOOKUP(D278,DB!A:K,11,0),"")</f>
        <v/>
      </c>
      <c r="C278" s="150"/>
      <c r="D278" s="150"/>
      <c r="E278" s="150"/>
      <c r="F278" s="151"/>
      <c r="G278" s="152">
        <f ca="1">IFERROR(NOW()-F278,"-")</f>
        <v>45997.694122685185</v>
      </c>
      <c r="H278" s="151"/>
      <c r="I278" s="150" t="str">
        <f>IFERROR(VLOOKUP(D278,DB!A:F,6,0),"")</f>
        <v/>
      </c>
      <c r="J278" s="150" t="str">
        <f>IFERROR(VLOOKUP(D278,DB!A:G,7,0),"")</f>
        <v/>
      </c>
      <c r="K278" s="153"/>
      <c r="L278" s="150" t="str">
        <f>IFERROR(VLOOKUP(D278,DB!A:I,9,0),"")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45997.694122685185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45997.694122685185</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45997.694122685185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45997.694122685185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45997.694122685185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45997.694122685185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45997.694122685185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45997.694122685185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45997.694122685185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45997.694122685185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45997.694122685185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45997.694122685185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45997.694122685185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45997.694122685185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45997.694122685185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45997.694122685185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45997.694122685185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45997.694122685185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45997.694122685185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45997.694122685185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45997.694122685185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45997.694122685185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45997.694122685185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45997.694122685185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45997.694122685185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45997.694122685185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45997.694122685185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45997.694122685185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45997.694122685185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45997.694122685185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45997.694122685185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45997.694122685185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45997.694122685185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45997.694122685185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45997.694122685185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45997.694122685185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45997.694122685185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45997.694122685185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45997.694122685185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45997.694122685185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45997.694122685185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45997.694122685185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45997.694122685185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45997.694122685185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45997.694122685185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45997.694122685185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45997.694122685185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45997.694122685185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45997.694122685185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45997.694122685185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45997.694122685185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45997.694122685185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45997.694122685185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45997.694122685185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45997.694122685185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45997.694122685185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45997.694122685185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45997.694122685185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45997.694122685185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45997.694122685185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45997.694122685185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45997.694122685185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45997.694122685185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45997.694122685185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45997.694122685185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45997.694122685185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45997.694122685185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45997.694122685185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45997.694122685185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45997.694122685185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45997.694122685185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45997.694122685185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45997.694122685185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45997.694122685185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45997.694122685185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45997.694122685185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45997.694122685185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45997.694122685185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45997.694122685185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45997.694122685185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45997.694122685185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45997.694122685185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45997.694122685185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45997.694122685185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45997.694122685185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45997.694122685185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45997.694122685185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45997.694122685185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45997.694122685185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45997.694122685185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45997.694122685185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45997.694122685185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45997.694122685185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45997.694122685185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45997.694122685185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45997.694122685185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45997.694122685185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45997.694122685185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45997.694122685185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45997.694122685185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45997.694122685185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45997.694122685185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45997.694122685185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45997.694122685185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45997.694122685185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45997.694122685185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45997.694122685185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45997.694122685185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45997.694122685185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45997.694122685185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45997.694122685185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45997.694122685185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45997.694122685185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45997.694122685185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45997.694122685185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45997.694122685185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45997.694122685185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45997.694122685185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45997.694122685185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45997.694122685185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45997.694122685185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45997.694122685185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45997.694122685185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45997.694122685185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45997.694122685185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45997.694122685185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45997.694122685185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45997.694122685185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45997.694122685185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45997.694122685185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45997.694122685185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45997.694122685185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45997.694122685185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45997.694122685185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45997.694122685185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45997.694122685185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45997.694122685185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45997.694122685185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45997.694122685185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45997.694122685185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45997.694122685185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45997.694122685185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45997.694122685185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45997.694122685185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45997.694122685185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45997.694122685185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45997.694122685185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45997.694122685185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45997.694122685185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45997.694122685185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45997.694122685185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45997.694122685185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45997.694122685185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45997.694122685185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45997.694122685185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45997.694122685185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45997.694122685185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45997.694122685185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45997.694122685185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45997.694122685185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45997.694122685185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45997.694122685185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45997.694122685185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45997.694122685185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45997.694122685185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45997.694122685185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45997.694122685185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45997.694122685185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45997.694122685185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45997.694122685185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45997.694122685185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45997.694122685185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45997.694122685185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45997.694122685185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45997.694122685185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45997.694122685185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45997.694122685185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45997.694122685185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45997.694122685185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45997.694122685185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45997.694122685185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45997.694122685185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45997.694122685185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45997.694122685185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45997.694122685185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45997.694122685185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45997.694122685185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45997.694122685185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45997.694122685185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45997.694122685185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45997.694122685185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45997.694122685185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45997.694122685185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45997.694122685185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45997.694122685185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45997.694122685185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45997.694122685185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45997.694122685185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45997.694122685185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45997.694122685185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45997.694122685185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45997.694122685185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45997.694122685185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45997.694122685185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45997.694122685185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45997.694122685185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45997.694122685185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45997.694122685185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45997.694122685185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45997.694122685185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45997.694122685185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45997.694122685185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45997.694122685185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45997.694122685185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45997.694122685185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45997.694122685185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45997.694122685185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45997.694122685185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45997.694122685185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45997.694122685185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45997.694122685185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45997.694122685185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45997.694122685185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45997.694122685185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45997.694122685185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45997.694122685185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45997.694122685185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45997.694122685185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45997.694122685185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45997.694122685185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45997.694122685185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45997.694122685185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45997.694122685185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45997.694122685185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45997.694122685185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45997.694122685185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45997.694122685185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45997.694122685185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45997.694122685185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45997.694122685185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45997.694122685185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45997.694122685185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45997.694122685185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45997.694122685185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45997.694122685185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45997.694122685185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45997.694122685185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45997.694122685185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45997.694122685185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45997.694122685185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45997.694122685185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45997.694122685185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45997.694122685185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45997.694122685185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45997.694122685185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45997.694122685185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45997.694122685185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45997.694122685185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45997.694122685185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45997.694122685185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45997.694122685185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45997.694122685185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45997.694122685185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45997.694122685185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45997.694122685185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45997.694122685185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45997.694122685185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45997.694122685185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45997.694122685185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45997.694122685185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45997.694122685185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45997.694122685185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45997.694122685185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45997.694122685185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45997.694122685185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45997.694122685185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45997.694122685185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45997.694122685185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45997.694122685185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45997.694122685185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45997.694122685185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45997.694122685185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45997.694122685185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45997.694122685185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45997.694122685185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45997.694122685185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45997.694122685185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45997.694122685185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45997.694122685185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45997.694122685185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45997.694122685185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45997.694122685185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45997.694122685185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45997.694122685185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45997.694122685185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45997.694122685185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45997.694122685185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45997.694122685185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45997.694122685185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45997.694122685185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45997.694122685185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45997.694122685185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45997.694122685185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45997.694122685185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45997.694122685185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45997.694122685185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45997.694122685185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45997.694122685185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45997.694122685185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45997.694122685185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45997.694122685185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45997.694122685185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45997.694122685185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45997.694122685185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45997.694122685185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45997.694122685185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45997.694122685185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45997.694122685185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45997.694122685185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45997.694122685185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45997.694122685185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45997.694122685185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45997.694122685185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45997.694122685185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45997.694122685185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45997.694122685185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45997.694122685185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45997.694122685185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45997.694122685185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45997.694122685185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45997.694122685185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45997.694122685185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45997.694122685185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45997.694122685185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45997.694122685185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45997.694122685185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45997.694122685185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45997.694122685185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45997.694122685185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45997.694122685185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45997.694122685185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45997.694122685185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45997.694122685185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45997.694122685185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45997.694122685185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45997.694122685185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45997.694122685185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45997.694122685185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45997.694122685185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45997.694122685185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45997.694122685185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45997.694122685185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45997.694122685185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45997.694122685185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45997.694122685185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45997.694122685185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45997.694122685185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45997.694122685185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45997.694122685185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45997.694122685185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45997.694122685185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45997.694122685185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45997.694122685185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45997.694122685185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45997.694122685185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45997.694122685185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45997.694122685185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45997.694122685185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45997.694122685185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45997.694122685185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45997.694122685185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45997.694122685185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45997.694122685185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45997.694122685185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45997.694122685185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45997.694122685185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45997.694122685185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45997.694122685185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45997.694122685185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45997.694122685185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45997.694122685185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45997.694122685185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45997.694122685185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45997.694122685185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45997.694122685185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45997.694122685185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45997.694122685185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45997.694122685185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45997.694122685185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45997.694122685185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45997.694122685185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45997.694122685185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45997.694122685185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45997.694122685185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45997.694122685185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45997.694122685185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45997.694122685185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45997.694122685185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45997.694122685185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45997.694122685185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45997.694122685185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45997.694122685185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45997.694122685185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45997.694122685185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45997.694122685185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45997.694122685185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45997.694122685185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45997.694122685185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45997.694122685185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45997.694122685185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45997.694122685185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45997.694122685185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45997.694122685185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45997.694122685185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45997.694122685185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45997.694122685185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45997.694122685185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45997.694122685185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45997.694122685185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45997.694122685185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45997.694122685185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45997.694122685185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45997.694122685185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45997.694122685185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45997.694122685185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45997.694122685185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45997.694122685185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45997.694122685185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45997.694122685185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45997.694122685185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45997.694122685185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45997.694122685185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45997.694122685185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45997.694122685185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45997.694122685185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45997.694122685185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45997.694122685185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45997.694122685185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45997.694122685185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45997.694122685185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45997.694122685185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45997.694122685185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45997.694122685185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45997.694122685185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45997.694122685185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45997.694122685185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45997.694122685185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45997.694122685185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45997.694122685185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45997.694122685185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45997.694122685185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45997.694122685185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45997.694122685185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45997.694122685185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45997.694122685185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45997.694122685185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45997.694122685185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45997.694122685185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45997.694122685185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45997.694122685185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45997.694122685185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45997.694122685185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45997.694122685185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45997.694122685185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45997.694122685185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45997.694122685185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45997.694122685185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45997.694122685185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45997.694122685185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45997.694122685185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45997.694122685185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45997.694122685185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45997.694122685185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45997.694122685185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45997.694122685185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45997.694122685185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45997.694122685185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45997.694122685185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45997.694122685185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45997.694122685185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45997.694122685185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45997.694122685185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45997.694122685185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45997.694122685185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45997.694122685185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45997.694122685185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45997.694122685185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45997.694122685185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45997.694122685185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45997.694122685185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45997.694122685185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45997.694122685185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45997.694122685185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45997.694122685185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45997.694122685185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45997.694122685185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45997.694122685185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45997.694122685185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45997.694122685185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45997.694122685185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45997.694122685185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45997.694122685185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45997.694122685185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45997.694122685185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45997.694122685185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45997.694122685185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45997.694122685185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45997.694122685185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45997.694122685185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45997.694122685185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45997.694122685185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45997.694122685185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45997.694122685185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45997.694122685185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45997.694122685185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45997.694122685185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45997.694122685185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45997.694122685185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45997.694122685185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45997.694122685185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45997.694122685185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45997.694122685185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45997.694122685185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45997.694122685185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45997.694122685185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45997.694122685185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45997.694122685185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45997.694122685185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45997.694122685185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45997.694122685185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45997.694122685185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45997.694122685185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45997.694122685185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45997.694122685185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45997.694122685185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45997.694122685185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45997.694122685185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45997.694122685185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45997.694122685185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45997.694122685185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45997.694122685185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45997.694122685185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45997.694122685185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45997.694122685185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45997.694122685185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45997.694122685185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45997.694122685185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45997.694122685185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45997.694122685185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45997.694122685185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45997.694122685185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45997.694122685185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45997.694122685185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45997.694122685185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45997.694122685185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45997.694122685185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45997.694122685185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45997.694122685185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45997.694122685185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45997.694122685185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45997.694122685185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45997.694122685185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45997.694122685185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45997.694122685185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45997.694122685185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45997.694122685185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45997.694122685185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45997.694122685185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45997.694122685185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45997.694122685185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45997.694122685185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45997.694122685185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45997.694122685185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45997.694122685185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45997.694122685185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45997.694122685185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45997.694122685185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45997.694122685185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45997.694122685185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45997.694122685185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45997.694122685185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45997.694122685185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45997.694122685185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45997.694122685185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45997.694122685185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45997.694122685185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45997.694122685185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45997.694122685185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45997.694122685185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45997.694122685185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45997.694122685185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45997.694122685185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45997.694122685185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45997.694122685185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45997.694122685185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45997.694122685185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45997.694122685185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45997.694122685185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45997.694122685185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45997.694122685185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45997.694122685185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45997.694122685185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45997.694122685185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45997.694122685185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45997.694122685185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45997.694122685185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45997.694122685185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45997.694122685185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45997.694122685185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45997.694122685185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45997.694122685185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45997.694122685185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45997.694122685185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45997.694122685185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45997.694122685185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45997.694122685185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45997.694122685185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45997.694122685185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45997.694122685185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45997.694122685185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45997.694122685185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45997.694122685185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45997.694122685185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45997.694122685185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45997.694122685185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45997.694122685185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45997.694122685185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45997.694122685185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45997.694122685185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45997.694122685185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45997.694122685185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45997.694122685185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45997.694122685185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45997.694122685185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45997.694122685185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45997.694122685185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45997.694122685185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45997.694122685185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45997.694122685185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45997.694122685185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45997.694122685185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45997.694122685185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45997.694122685185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45997.694122685185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45997.694122685185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45997.694122685185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45997.694122685185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45997.694122685185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45997.694122685185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45997.694122685185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45997.694122685185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45997.694122685185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45997.694122685185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45997.694122685185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45997.694122685185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45997.694122685185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45997.694122685185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45997.694122685185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45997.694122685185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45997.694122685185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45997.694122685185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45997.694122685185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45997.694122685185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45997.694122685185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45997.694122685185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45997.694122685185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45997.694122685185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45997.694122685185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45997.694122685185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45997.694122685185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45997.694122685185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45997.694122685185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45997.694122685185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45997.694122685185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45997.694122685185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45997.694122685185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45997.694122685185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45997.694122685185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45997.694122685185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45997.694122685185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45997.694122685185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45997.694122685185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45997.694122685185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45997.694122685185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45997.694122685185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45997.694122685185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45997.694122685185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45997.694122685185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45997.694122685185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45997.694122685185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45997.694122685185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45997.694122685185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45997.694122685185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45997.694122685185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45997.694122685185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45997.694122685185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45997.694122685185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45997.694122685185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45997.694122685185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45997.694122685185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45997.694122685185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45997.694122685185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45997.694122685185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45997.694122685185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45997.694122685185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45997.694122685185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45997.694122685185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45997.694122685185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45997.694122685185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45997.694122685185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45997.694122685185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45997.694122685185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45997.694122685185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45997.694122685185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45997.694122685185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45997.694122685185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45997.694122685185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45997.694122685185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45997.694122685185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45997.694122685185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45997.694122685185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45997.694122685185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45997.694122685185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45997.694122685185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45997.694122685185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45997.694122685185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45997.694122685185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45997.694122685185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45997.694122685185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45997.694122685185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45997.694122685185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45997.694122685185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45997.694122685185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45997.694122685185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45997.694122685185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45997.694122685185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45997.694122685185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45997.694122685185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45997.694122685185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45997.694122685185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45997.694122685185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45997.694122685185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45997.694122685185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45997.694122685185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45997.694122685185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45997.694122685185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45997.694122685185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45997.694122685185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45997.694122685185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45997.694122685185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45997.694122685185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45997.694122685185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45997.694122685185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45997.694122685185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45997.694122685185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45997.694122685185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45997.694122685185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45997.694122685185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45997.694122685185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45997.694122685185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45997.694122685185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45997.694122685185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45997.694122685185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45997.694122685185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45997.694122685185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45997.694122685185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45997.694122685185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45997.694122685185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45997.694122685185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45997.694122685185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45997.694122685185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45997.694122685185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45997.694122685185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45997.694122685185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45997.694122685185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45997.694122685185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45997.694122685185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45997.694122685185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45997.694122685185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45997.694122685185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45997.694122685185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45997.694122685185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45997.694122685185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45997.694122685185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45997.694122685185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45997.694122685185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45997.694122685185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45997.694122685185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45997.694122685185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45997.694122685185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45997.694122685185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45997.694122685185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45997.694122685185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45997.694122685185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45997.694122685185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45997.694122685185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45997.694122685185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45997.694122685185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45997.694122685185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45997.694122685185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45997.694122685185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45997.694122685185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45997.694122685185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45997.694122685185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45997.694122685185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45997.694122685185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45997.694122685185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45997.694122685185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45997.694122685185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45997.694122685185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45997.694122685185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45997.694122685185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45997.694122685185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45997.694122685185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45997.694122685185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45997.694122685185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45997.694122685185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45997.694122685185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45997.694122685185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45997.694122685185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45997.694122685185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45997.694122685185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45997.694122685185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45997.694122685185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45997.694122685185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45997.694122685185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45997.694122685185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45997.694122685185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45997.694122685185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45997.694122685185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45997.694122685185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45997.694122685185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45997.694122685185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45997.694122685185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45997.694122685185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45997.694122685185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45997.694122685185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45997.694122685185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45997.694122685185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45997.694122685185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45997.694122685185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45997.694122685185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45997.694122685185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45997.694122685185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45997.694122685185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45997.694122685185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45997.694122685185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45997.694122685185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45997.694122685185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45997.694122685185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45997.694122685185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45997.694122685185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45997.694122685185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45997.694122685185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45997.694122685185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45997.694122685185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45997.694122685185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45997.694122685185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45997.694122685185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45997.694122685185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45997.694122685185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45997.694122685185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45997.694122685185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45997.694122685185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45997.694122685185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45997.694122685185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45997.694122685185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45997.694122685185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45997.694122685185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45997.694122685185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45997.694122685185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45997.694122685185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45997.694122685185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45997.694122685185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45997.694122685185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45997.694122685185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45997.694122685185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45997.694122685185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45997.694122685185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45997.694122685185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45997.694122685185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45997.694122685185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45997.694122685185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45997.694122685185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45997.694122685185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45997.694122685185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45997.694122685185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45997.694122685185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45997.694122685185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45997.694122685185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45997.694122685185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45997.694122685185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45997.694122685185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45997.694122685185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45997.694122685185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45997.694122685185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45997.694122685185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45997.694122685185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45997.694122685185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45997.694122685185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45997.694122685185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45997.694122685185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45997.694122685185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45997.694122685185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45997.694122685185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45997.694122685185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45997.694122685185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45997.694122685185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45997.694122685185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45997.694122685185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45997.694122685185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45997.694122685185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45997.694122685185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45997.694122685185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45997.694122685185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45997.694122685185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45997.694122685185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45997.694122685185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45997.694122685185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45997.694122685185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45997.694122685185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45997.694122685185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294.2134050925888</v>
      </c>
      <c r="H2" s="91">
        <v>45703.474768518521</v>
      </c>
      <c r="I2" s="91" t="str">
        <f>IFERROR(VLOOKUP(D2,DB!A:F,6,0),"")</f>
        <v>SCECO</v>
      </c>
      <c r="J2" s="91" t="str">
        <f>IFERROR(VLOOKUP(D2,DB!A:G,7,0),"")</f>
        <v>Dead</v>
      </c>
      <c r="K2" s="93" t="s">
        <v>39120</v>
      </c>
      <c r="L2" s="87" t="str">
        <f>IFERROR(VLOOKUP(D2,DB!A:I,9,0),"")</f>
        <v>Latis</v>
      </c>
    </row>
    <row r="3" spans="1:16" ht="33.75" customHeight="1">
      <c r="A3" s="107" t="s">
        <v>39121</v>
      </c>
      <c r="B3" s="107" t="str">
        <f>IFERROR(VLOOKUP(D3,DB!A:K,11,0),"")</f>
        <v>R4</v>
      </c>
      <c r="C3" s="89">
        <v>2</v>
      </c>
      <c r="D3" s="87" t="s">
        <v>32840</v>
      </c>
      <c r="E3" s="90" t="s">
        <v>39106</v>
      </c>
      <c r="F3" s="91">
        <v>45997.492002314815</v>
      </c>
      <c r="G3" s="92">
        <f t="shared" ref="G3:G63" ca="1" si="0">IFERROR(NOW()-F3,"")</f>
        <v>0.20212037036981201</v>
      </c>
      <c r="H3" s="91">
        <v>45997.474282407406</v>
      </c>
      <c r="I3" s="107" t="str">
        <f>IFERROR(VLOOKUP(D3,DB!A:F,6,0),"")</f>
        <v>SCECO</v>
      </c>
      <c r="J3" s="107" t="str">
        <f>IFERROR(VLOOKUP(D3,DB!A:G,7,0),"")</f>
        <v>Dead</v>
      </c>
      <c r="K3" s="93" t="s">
        <v>39122</v>
      </c>
      <c r="L3" s="87" t="str">
        <f>IFERROR(VLOOKUP(D3,DB!A:I,9,0),"")</f>
        <v>Latis</v>
      </c>
    </row>
    <row r="4" spans="1:16" ht="15" customHeight="1">
      <c r="A4" s="107" t="s">
        <v>39123</v>
      </c>
      <c r="B4" s="107" t="str">
        <f>IFERROR(VLOOKUP(D4,DB!A:K,11,0),"")</f>
        <v>R4</v>
      </c>
      <c r="C4" s="89">
        <v>2</v>
      </c>
      <c r="D4" s="87" t="s">
        <v>30656</v>
      </c>
      <c r="E4" s="90" t="s">
        <v>39109</v>
      </c>
      <c r="F4" s="91">
        <v>45997.533333333333</v>
      </c>
      <c r="G4" s="92">
        <f t="shared" ca="1" si="0"/>
        <v>0.16078935185214505</v>
      </c>
      <c r="H4" s="91">
        <v>45997.522280092591</v>
      </c>
      <c r="I4" s="107" t="str">
        <f>IFERROR(VLOOKUP(D4,DB!A:F,6,0),"")</f>
        <v>Generator-SG</v>
      </c>
      <c r="J4" s="107" t="str">
        <f>IFERROR(VLOOKUP(D4,DB!A:G,7,0),"")</f>
        <v>Good</v>
      </c>
      <c r="K4" s="93" t="s">
        <v>39124</v>
      </c>
      <c r="L4" s="87" t="str">
        <f>IFERROR(VLOOKUP(D4,DB!A:I,9,0),"")</f>
        <v>Latis</v>
      </c>
    </row>
    <row r="5" spans="1:16" ht="15" customHeight="1">
      <c r="A5" s="107" t="s">
        <v>39125</v>
      </c>
      <c r="B5" s="107" t="str">
        <f>IFERROR(VLOOKUP(D5,DB!A:K,11,0),"")</f>
        <v>R4</v>
      </c>
      <c r="C5" s="89">
        <v>1</v>
      </c>
      <c r="D5" s="87" t="s">
        <v>36141</v>
      </c>
      <c r="E5" s="90" t="s">
        <v>39106</v>
      </c>
      <c r="F5" s="91"/>
      <c r="G5" s="92">
        <f t="shared" ca="1" si="0"/>
        <v>45997.694122685185</v>
      </c>
      <c r="H5" s="91">
        <v>45997.627418981479</v>
      </c>
      <c r="I5" s="107" t="str">
        <f>IFERROR(VLOOKUP(D5,DB!A:F,6,0),"")</f>
        <v>SCECO</v>
      </c>
      <c r="J5" s="107" t="str">
        <f>IFERROR(VLOOKUP(D5,DB!A:G,7,0),"")</f>
        <v>Dead</v>
      </c>
      <c r="K5" s="93" t="s">
        <v>39126</v>
      </c>
      <c r="L5" s="87" t="str">
        <f>IFERROR(VLOOKUP(D5,DB!A:I,9,0),"")</f>
        <v>Latis</v>
      </c>
    </row>
    <row r="6" spans="1:16" ht="15" customHeight="1">
      <c r="A6" s="107"/>
      <c r="B6" s="107" t="str">
        <f>IFERROR(VLOOKUP(D6,DB!A:K,11,0),"")</f>
        <v/>
      </c>
      <c r="C6" s="89"/>
      <c r="D6" s="87"/>
      <c r="E6" s="90"/>
      <c r="F6" s="91"/>
      <c r="G6" s="92">
        <f t="shared" ca="1" si="0"/>
        <v>45997.694122685185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45997.694122685185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45997.694122685185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45997.694122685185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45997.694122685185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45997.694122685185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45997.694122685185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45997.694122685185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45997.694122685185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45997.694122685185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45997.694122685185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45997.694122685185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45997.694122685185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45997.694122685185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45997.694122685185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45997.694122685185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45997.694122685185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45997.694122685185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45997.694122685185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45997.694122685185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45997.694122685185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45997.694122685185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45997.694122685185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45997.694122685185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45997.694122685185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45997.694122685185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45997.694122685185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45997.694122685185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45997.694122685185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45997.694122685185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45997.694122685185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45997.694122685185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45997.694122685185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45997.694122685185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45997.694122685185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45997.694122685185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45997.694122685185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45997.694122685185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45997.694122685185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45997.694122685185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45997.694122685185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45997.694122685185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45997.694122685185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45997.694122685185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45997.694122685185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45997.694122685185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45997.694122685185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45997.694122685185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45997.694122685185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45997.694122685185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45997.694122685185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45997.694122685185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45997.694122685185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45997.694122685185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45997.694122685185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45997.694122685185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45997.694122685185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45997.694122685185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45997.694122685185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45997.694122685185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45997.694122685185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45997.694122685185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45997.694122685185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45997.694122685185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45997.694122685185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45997.694122685185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45997.694122685185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45997.694122685185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45997.694122685185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45997.694122685185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45997.694122685185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45997.694122685185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45997.694122685185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45997.694122685185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45997.694122685185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45997.694122685185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45997.694122685185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45997.694122685185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45997.694122685185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45997.694122685185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45997.694122685185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45997.694122685185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45997.694122685185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45997.694122685185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45997.694122685185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45997.694122685185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45997.694122685185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45997.694122685185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45997.694122685185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45997.694122685185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45997.694122685185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45997.694122685185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45997.694122685185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45997.694122685185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45997.694122685185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45997.694122685185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45997.694122685185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45997.694122685185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45997.694122685185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45997.694122685185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45997.694122685185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45997.694122685185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45997.694122685185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45997.694122685185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45997.694122685185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45997.694122685185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45997.694122685185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45997.694122685185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45997.694122685185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45997.694122685185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45997.694122685185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45997.694122685185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45997.694122685185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45997.694122685185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45997.694122685185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45997.694122685185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45997.694122685185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45997.694122685185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45997.694122685185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45997.694122685185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45997.694122685185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45997.694122685185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45997.694122685185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45997.694122685185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45997.694122685185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45997.694122685185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45997.694122685185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45997.694122685185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45997.694122685185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45997.694122685185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45997.694122685185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45997.694122685185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45997.694122685185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45997.694122685185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45997.694122685185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45997.694122685185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45997.694122685185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45997.694122685185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45997.694122685185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45997.694122685185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45997.694122685185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45997.694122685185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45997.694122685185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45997.694122685185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45997.694122685185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45997.694122685185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45997.694122685185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45997.694122685185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45997.694122685185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45997.694122685185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45997.694122685185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45997.694122685185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45997.694122685185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45997.694122685185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45997.694122685185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45997.694122685185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45997.694122685185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45997.694122685185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45997.694122685185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45997.694122685185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45997.694122685185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45997.694122685185</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45997.694122685185</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45997.694122685185</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45997.694122685185</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45997.694122685185</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45997.694122685185</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45997.694122685185</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105.86206249999668</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71.505245370368357</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49.033011574072589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16.320824074071425</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0.58663425925624324</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s="38"/>
      <c r="G7" s="131">
        <f t="shared" ref="G7:G38" ca="1" si="3">IFERROR(NOW()-F7,"")</f>
        <v>45997.694122685185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45997.694122685185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45997.694122685185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45997.694122685185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45997.694122685185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45997.694122685185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45997.694122685185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45997.694122685185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45997.694122685185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45997.694122685185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45997.694122685185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45997.694122685185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45997.694122685185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45997.694122685185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45997.694122685185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45997.694122685185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45997.694122685185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45997.694122685185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45997.694122685185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45997.694122685185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45997.694122685185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45997.694122685185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45997.694122685185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45997.694122685185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45997.694122685185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45997.694122685185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45997.694122685185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45997.694122685185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45997.694122685185</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45997.694122685185</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34779</v>
      </c>
      <c r="E2" s="138" t="s">
        <v>39106</v>
      </c>
      <c r="F2" s="117">
        <v>45997.569664351853</v>
      </c>
      <c r="G2" s="72">
        <f t="shared" ref="G2:G45" ca="1" si="0">IFERROR(NOW()-F2,"-")</f>
        <v>0.12445833333185874</v>
      </c>
      <c r="H2" s="117">
        <v>45997.569664351853</v>
      </c>
      <c r="I2" s="115" t="str">
        <f>IFERROR(VLOOKUP(D2,DB!A:F,6,0),"")</f>
        <v>SCECO</v>
      </c>
      <c r="J2" s="115" t="str">
        <f>IFERROR(VLOOKUP(D2,DB!A:G,7,0),"")</f>
        <v>Vandalized+No BB Design</v>
      </c>
      <c r="K2" s="118" t="s">
        <v>39138</v>
      </c>
      <c r="L2" s="133" t="str">
        <f>IFERROR(VLOOKUP(D2,DB!A:I,9,0),"")</f>
        <v>Latis</v>
      </c>
    </row>
    <row r="3" spans="1:16382" ht="31.5" customHeight="1">
      <c r="A3" s="114"/>
      <c r="B3" s="115" t="str">
        <f>IFERROR(VLOOKUP(D3,DB!A:K,11,0),"")</f>
        <v/>
      </c>
      <c r="C3" s="116"/>
      <c r="D3" s="115"/>
      <c r="E3" s="138"/>
      <c r="F3" s="117"/>
      <c r="G3" s="72">
        <f t="shared" ca="1" si="0"/>
        <v>45997.694122685185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45997.694122685185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45997.694122685185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45997.694122685185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45997.694122685185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45997.694122685185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45997.694122685185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45997.694122685185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45997.694122685185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45997.694122685185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45997.694122685185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45997.694122685185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45997.694122685185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45997.694122685185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45997.694122685185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45997.694122685185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45997.694122685185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45997.694122685185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45997.694122685185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45997.694122685185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45997.694122685185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45997.694122685185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45997.694122685185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45997.694122685185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45997.694122685185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45997.694122685185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45997.694122685185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45997.694122685185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45997.694122685185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45997.694122685185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45997.694122685185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45997.694122685185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45997.694122685185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45997.694122685185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45997.694122685185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45997.694122685185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45997.694122685185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45997.694122685185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45997.694122685185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45997.694122685185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45997.694122685185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45997.694122685185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45997.694122685185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45997.694122685185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45997.694122685185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45997.694122685185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45997.694122685185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45997.694122685185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45997.694122685185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45997.694122685185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45997.694122685185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45997.694122685185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45997.694122685185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45997.694122685185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45997.694122685185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45997.694122685185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45997.694122685185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45997.694122685185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45997.694122685185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45997.694122685185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45997.694122685185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45997.694122685185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45997.694122685185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45997.694122685185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45997.694122685185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45997.694122685185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45997.694122685185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45997.694122685185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45997.694122685185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45997.694122685185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45997.694122685185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45997.694122685185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45997.694122685185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45997.694122685185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45997.694122685185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45997.694122685185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45997.694122685185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45997.694122685185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45997.694122685185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45997.694122685185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45997.694122685185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45997.694122685185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45997.694122685185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45997.694122685185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45997.694122685185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45997.694122685185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45997.694122685185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45997.694122685185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45997.694122685185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45997.694122685185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45997.694122685185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45997.694122685185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45997.694122685185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45997.694122685185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45997.694122685185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45997.694122685185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45997.694122685185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45997.694122685185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45997.694122685185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45997.694122685185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45997.694122685185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45997.694122685185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45997.694122685185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45997.694122685185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45997.694122685185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45997.694122685185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45997.694122685185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45997.694122685185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45997.694122685185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45997.694122685185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45997.694122685185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45997.694122685185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45997.694122685185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45997.694122685185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45997.694122685185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45997.694122685185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45997.694122685185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45997.694122685185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45997.694122685185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45997.694122685185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45997.694122685185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45997.694122685185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45997.694122685185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45997.694122685185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45997.694122685185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45997.694122685185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45997.694122685185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45997.694122685185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45997.694122685185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45997.694122685185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45997.694122685185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45997.694122685185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45997.694122685185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45997.694122685185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45997.694122685185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45997.694122685185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45997.694122685185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45997.694122685185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45997.694122685185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45997.694122685185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45997.694122685185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45997.694122685185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45997.694122685185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45997.694122685185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45997.694122685185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45997.694122685185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45997.694122685185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45997.694122685185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45997.694122685185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45997.694122685185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45997.694122685185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45997.694122685185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45997.694122685185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45997.694122685185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45997.694122685185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45997.694122685185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45997.694122685185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45997.694122685185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45997.694122685185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45997.694122685185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45997.694122685185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45997.694122685185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45997.694122685185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45997.694122685185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45997.694122685185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45997.694122685185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45997.694122685185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45997.694122685185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45997.694122685185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45997.694122685185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45997.694122685185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45997.694122685185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45997.694122685185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45997.694122685185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45997.694122685185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45997.694122685185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45997.694122685185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45997.694122685185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45997.694122685185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45997.694122685185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45997.694122685185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45997.694122685185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45997.694122685185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45997.694122685185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45997.694122685185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45997.694122685185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45997.694122685185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45997.694122685185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45997.694122685185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45997.694122685185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45997.694122685185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45997.694122685185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45997.694122685185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45997.694122685185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45997.694122685185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45997.694122685185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45997.694122685185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45997.694122685185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45997.694122685185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45997.694122685185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45997.694122685185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45997.694122685185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45997.694122685185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45997.694122685185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45997.694122685185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45997.694122685185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45997.694122685185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45997.694122685185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45997.694122685185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45997.694122685185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45997.694122685185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45997.694122685185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45997.694122685185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45997.694122685185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45997.694122685185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45997.694122685185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45997.694122685185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45997.694122685185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45997.694122685185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45997.694122685185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45997.694122685185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45997.694122685185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45997.694122685185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45997.694122685185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45997.694122685185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45997.694122685185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45997.694122685185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45997.694122685185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45997.694122685185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45997.694122685185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45997.694122685185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45997.694122685185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45997.694122685185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45997.694122685185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45997.694122685185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45997.694122685185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45997.694122685185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45997.694122685185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45997.694122685185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45997.694122685185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45997.694122685185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45997.694122685185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45997.694122685185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45997.694122685185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45997.694122685185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45997.694122685185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45997.694122685185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45997.694122685185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45997.694122685185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45997.694122685185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45997.694122685185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45997.694122685185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45997.694122685185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45997.694122685185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45997.694122685185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45997.694122685185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45997.694122685185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45997.694122685185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45997.694122685185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45997.694122685185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45997.694122685185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45997.694122685185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45997.694122685185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45997.694122685185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45997.694122685185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45997.694122685185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45997.694122685185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45997.694122685185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45997.694122685185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45997.694122685185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45997.694122685185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45997.694122685185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45997.694122685185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45997.694122685185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45997.694122685185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45997.694122685185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45997.694122685185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45997.694122685185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45997.694122685185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45997.694122685185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45997.694122685185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45997.694122685185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45997.694122685185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45997.694122685185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45997.694122685185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45997.694122685185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45997.694122685185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45997.694122685185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45997.694122685185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45997.694122685185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45997.694122685185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45997.694122685185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45997.694122685185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45997.694122685185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45997.694122685185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45997.694122685185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45997.694122685185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45997.694122685185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45997.694122685185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45997.694122685185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45997.694122685185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45997.694122685185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45997.694122685185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45997.694122685185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45997.694122685185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45997.694122685185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45997.694122685185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45997.694122685185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45997.694122685185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45997.694122685185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45997.694122685185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45997.694122685185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45997.694122685185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45997.694122685185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45997.694122685185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45997.694122685185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45997.694122685185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45997.694122685185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45997.694122685185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45997.694122685185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45997.694122685185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45997.694122685185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45997.694122685185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45997.694122685185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45997.694122685185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45997.694122685185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45997.694122685185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45997.694122685185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45997.694122685185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45997.694122685185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45997.694122685185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45997.694122685185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45997.694122685185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45997.694122685185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45997.694122685185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45997.694122685185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45997.694122685185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45997.694122685185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45997.694122685185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45997.694122685185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45997.694122685185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45997.694122685185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45997.694122685185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45997.694122685185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45997.694122685185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45997.694122685185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45997.694122685185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45997.694122685185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45997.694122685185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45997.694122685185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45997.694122685185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45997.694122685185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45997.694122685185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45997.694122685185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45997.694122685185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45997.694122685185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45997.694122685185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45997.694122685185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45997.694122685185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45997.694122685185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45997.694122685185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45997.694122685185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45997.694122685185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45997.694122685185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45997.694122685185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45997.694122685185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45997.694122685185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45997.694122685185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45997.694122685185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45997.694122685185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45997.694122685185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45997.694122685185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45997.694122685185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45997.694122685185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45997.694122685185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45997.694122685185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45997.694122685185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45997.694122685185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45997.694122685185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45997.694122685185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45997.694122685185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45997.694122685185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45997.694122685185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45997.694122685185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45997.694122685185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45997.694122685185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45997.694122685185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45997.694122685185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45997.694122685185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45997.694122685185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45997.694122685185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45997.694122685185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45997.694122685185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45997.694122685185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45997.694122685185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45997.694122685185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45997.694122685185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45997.694122685185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45997.694122685185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45997.694122685185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45997.694122685185</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45997.694122685185</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45997.694122685185</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45997.694122685185</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45997.694122685185</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45997.694122685185</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45997.694122685185</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45997.694122685185</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45997.694122685185</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2025-12-06T13:39:46Z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