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70" documentId="120_S{2AC9BD13-BADA-5192-A53E-5A8FF88502F6}" xr6:coauthVersionLast="47" xr6:coauthVersionMax="47" xr10:uidLastSave="{11D946DC-D256-4BEA-8088-320724C883E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<sst xmlns="http://schemas.openxmlformats.org/spreadsheetml/2006/main" count="180284" uniqueCount="39128">
  <si>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</si>
  <si>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</si>
  <si>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</si>
  <si>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</si>
  <si>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</si>
  <si>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</si>
  <si>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</si>
  <si>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</si>
  <si>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</si>
  <si>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</si>
  <si>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</si>
  <si>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</si>
  <si>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</si>
  <si>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</si>
  <si>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</si>
  <si>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</si>
  <si>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</si>
  <si>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</si>
  <si>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</si>
  <si>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</si>
  <si>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</si>
  <si>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</si>
  <si>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</si>
  <si>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</si>
  <si>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</si>
  <si>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</si>
  <si>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</si>
  <si>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</si>
  <si>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</si>
  <si>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</si>
  <si>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</si>
  <si>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</si>
  <si>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</si>
  <si>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</si>
  <si>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</si>
  <si>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</si>
  <si>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</si>
  <si>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</si>
  <si>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</si>
  <si>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</si>
  <si>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</si>
  <si>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</si>
  <si>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</si>
  <si>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</si>
  <si>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</si>
  <si>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</si>
  <si>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</si>
  <si>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</si>
  <si>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</si>
  <si>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</si>
  <si>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</si>
  <si>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</si>
  <si>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</si>
  <si>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</si>
  <si>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</si>
  <si>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</si>
  <si>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</si>
  <si>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</si>
  <si>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</si>
  <si>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</si>
  <si>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</si>
  <si>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</si>
  <si>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</si>
  <si>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</si>
  <si>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</si>
  <si>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</si>
  <si>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</si>
  <si>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</si>
  <si>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</si>
  <si>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</si>
  <si>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</si>
  <si>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</si>
  <si>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</si>
  <si>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</si>
  <si>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</si>
  <si>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</si>
  <si>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</si>
  <si>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</si>
  <si>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</si>
  <si>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</si>
  <si>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</si>
  <si>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</si>
  <si>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</si>
  <si>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</si>
  <si>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</si>
  <si>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</si>
  <si>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</si>
  <si>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</si>
  <si>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</si>
  <si>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</si>
  <si>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</si>
  <si>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</si>
  <si>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</si>
  <si>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</si>
  <si>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</si>
  <si>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</si>
  <si>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</si>
  <si>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</si>
  <si>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</si>
  <si>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</si>
  <si>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</si>
  <si>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</si>
  <si>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</si>
  <si>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</si>
  <si>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</si>
  <si>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</si>
  <si>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</si>
  <si>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</si>
  <si>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</si>
  <si>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</si>
  <si>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</si>
  <si>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</si>
  <si>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</si>
  <si>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</si>
  <si>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</si>
  <si>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</si>
  <si>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</si>
  <si>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</si>
  <si>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</si>
  <si>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</si>
  <si>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</si>
  <si>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</si>
  <si>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</si>
  <si>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</si>
  <si>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</si>
  <si>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</si>
  <si>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</si>
  <si>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</si>
  <si>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</si>
  <si>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</si>
  <si>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</si>
  <si>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</si>
  <si>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</si>
  <si>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</si>
  <si>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</si>
  <si>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</si>
  <si>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</si>
  <si>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</si>
  <si>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</si>
  <si>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</si>
  <si>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</si>
  <si>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</si>
  <si>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</si>
  <si>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</si>
  <si>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</si>
  <si>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</si>
  <si>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</si>
  <si>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</si>
  <si>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</si>
  <si>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</si>
  <si>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</si>
  <si>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</si>
  <si>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</si>
  <si>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</si>
  <si>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</si>
  <si>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</si>
  <si>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</si>
  <si>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</si>
  <si>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</si>
  <si>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</si>
  <si>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</si>
  <si>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</si>
  <si>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</si>
  <si>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</si>
  <si>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</si>
  <si>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</si>
  <si>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</si>
  <si>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</si>
  <si>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</si>
  <si>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</si>
  <si>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</si>
  <si>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</si>
  <si>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</si>
  <si>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</si>
  <si>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</si>
  <si>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</si>
  <si>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</si>
  <si>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</si>
  <si>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</si>
  <si>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</si>
  <si>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</si>
  <si>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</si>
  <si>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</si>
  <si>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</si>
  <si>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</si>
  <si>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</si>
  <si>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</si>
  <si>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</si>
  <si>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</si>
  <si>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</si>
  <si>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</si>
  <si>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</si>
  <si>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</si>
  <si>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</si>
  <si>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</si>
  <si>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</si>
  <si>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</si>
  <si>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</si>
  <si>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</si>
  <si>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</si>
  <si>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</si>
  <si>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</si>
  <si>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</si>
  <si>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</si>
  <si>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</si>
  <si>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</si>
  <si>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</si>
  <si>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</si>
  <si>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</si>
  <si>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</si>
  <si>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</si>
  <si>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</si>
  <si>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</si>
  <si>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</si>
  <si>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</si>
  <si>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</si>
  <si>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</si>
  <si>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</si>
  <si>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</si>
  <si>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</si>
  <si>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</si>
  <si>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</si>
  <si>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</si>
  <si>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</si>
  <si>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</si>
  <si>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</si>
  <si>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</si>
  <si>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</si>
  <si>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</si>
  <si>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</si>
  <si>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</si>
  <si>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</si>
  <si>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</si>
  <si>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</si>
  <si>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</si>
  <si>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</si>
  <si>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</si>
  <si>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</si>
  <si>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</si>
  <si>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</si>
  <si>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</si>
  <si>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</si>
  <si>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</si>
  <si>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</si>
  <si>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</si>
  <si>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</si>
  <si>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</si>
  <si>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</si>
  <si>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</si>
  <si>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</si>
  <si>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</si>
  <si>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</si>
  <si>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</si>
  <si>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</si>
  <si>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</si>
  <si>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</si>
  <si>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</si>
  <si>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</si>
  <si>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</si>
  <si>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</si>
  <si>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</si>
  <si>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</si>
  <si>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</si>
  <si>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</si>
  <si>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</si>
  <si>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</si>
  <si>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</si>
  <si>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</si>
  <si>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</si>
  <si>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</si>
  <si>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</si>
  <si>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</si>
  <si>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</si>
  <si>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</si>
  <si>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</si>
  <si>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</si>
  <si>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</si>
  <si>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</si>
  <si>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</si>
  <si>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</si>
  <si>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</si>
  <si>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</si>
  <si>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</si>
  <si>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</si>
  <si>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</si>
  <si>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</si>
  <si>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</si>
  <si>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</si>
  <si>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</si>
  <si>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</si>
  <si>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</si>
  <si>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</si>
  <si>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</si>
  <si>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</si>
  <si>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</si>
  <si>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</si>
  <si>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</si>
  <si>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</si>
  <si>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</si>
  <si>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</si>
  <si>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</si>
  <si>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</si>
  <si>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</si>
  <si>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</si>
  <si>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</si>
  <si>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</si>
  <si>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</si>
  <si>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</si>
  <si>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</si>
  <si>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</si>
  <si>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</si>
  <si>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</si>
  <si>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</si>
  <si>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</si>
  <si>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</si>
  <si>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</si>
  <si>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</si>
  <si>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</si>
  <si>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</si>
  <si>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</si>
  <si>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</si>
  <si>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</si>
  <si>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</si>
  <si>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</si>
  <si>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</si>
  <si>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</si>
  <si>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</si>
  <si>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</si>
  <si>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</si>
  <si>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</si>
  <si>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</si>
  <si>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</si>
  <si>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</si>
  <si>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</si>
  <si>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</si>
  <si>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</si>
  <si>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</si>
  <si>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</si>
  <si>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</si>
  <si>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</si>
  <si>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</si>
  <si>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</si>
  <si>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</si>
  <si>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</si>
  <si>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</si>
  <si>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</si>
  <si>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</si>
  <si>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</si>
  <si>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</si>
  <si>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</si>
  <si>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</si>
  <si>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</si>
  <si>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</si>
  <si>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</si>
  <si>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</si>
  <si>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</si>
  <si>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</si>
  <si>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</si>
  <si>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</si>
  <si>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</si>
  <si>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</si>
  <si>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</si>
  <si>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</si>
  <si>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</si>
  <si>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</si>
  <si>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</si>
  <si>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</si>
  <si>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</si>
  <si>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</si>
  <si>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</si>
  <si>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</si>
  <si>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</si>
  <si>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</si>
  <si>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</si>
  <si>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</si>
  <si>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</si>
  <si>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</si>
  <si>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</si>
  <si>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</si>
  <si>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</si>
  <si>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</si>
  <si>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</si>
  <si>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</si>
  <si>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</si>
  <si>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</si>
  <si>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</si>
  <si>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</si>
  <si>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</si>
  <si>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</si>
  <si>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</si>
  <si>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</si>
  <si>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</si>
  <si>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</si>
  <si>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</si>
  <si>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</si>
  <si>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</si>
  <si>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</si>
  <si>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</si>
  <si>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</si>
  <si>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</si>
  <si>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</si>
  <si>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</si>
  <si>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</si>
  <si>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</si>
  <si>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</si>
  <si>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</si>
  <si>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</si>
  <si>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</si>
  <si>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</si>
  <si>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</si>
  <si>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</si>
  <si>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</si>
  <si>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</si>
  <si>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</si>
  <si>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</si>
  <si>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</si>
  <si>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</si>
  <si>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</si>
  <si>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</si>
  <si>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</si>
  <si>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</si>
  <si>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</si>
  <si>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</si>
  <si>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</si>
  <si>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</si>
  <si>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</si>
  <si>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</si>
  <si>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</si>
  <si>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</si>
  <si>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</si>
  <si>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</si>
  <si>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</si>
  <si>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</si>
  <si>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</si>
  <si>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</si>
  <si>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</si>
  <si>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</si>
  <si>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</si>
  <si>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</si>
  <si>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</si>
  <si>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</si>
  <si>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</si>
  <si>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</si>
  <si>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</si>
  <si>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</si>
  <si>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</si>
  <si>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</si>
  <si>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</si>
  <si>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</si>
  <si>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</si>
  <si>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</si>
  <si>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</si>
  <si>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</si>
  <si>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</si>
  <si>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</si>
  <si>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</si>
  <si>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</si>
  <si>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</si>
  <si>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</si>
  <si>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</si>
  <si>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</si>
  <si>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</si>
  <si>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</si>
  <si>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</si>
  <si>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</si>
  <si>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</si>
  <si>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</si>
  <si>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</si>
  <si>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</si>
  <si>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</si>
  <si>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</si>
  <si>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</si>
  <si>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</si>
  <si>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</si>
  <si>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</si>
  <si>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</si>
  <si>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</si>
  <si>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</si>
  <si>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</si>
  <si>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</si>
  <si>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</si>
  <si>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</si>
  <si>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</si>
  <si>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</si>
  <si>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</si>
  <si>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</si>
  <si>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</si>
  <si>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</si>
  <si>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</si>
  <si>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</si>
  <si>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</si>
  <si>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</si>
  <si>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</si>
  <si>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</si>
  <si>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</si>
  <si>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</si>
  <si>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</si>
  <si>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</si>
  <si>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</si>
  <si>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</si>
  <si>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</si>
  <si>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</si>
  <si>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</si>
  <si>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</si>
  <si>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</si>
  <si>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</si>
  <si>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</si>
  <si>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</si>
  <si>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</si>
  <si>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</si>
  <si>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</si>
  <si>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</si>
  <si>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</si>
  <si>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</si>
  <si>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</si>
  <si>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</si>
  <si>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</si>
  <si>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</si>
  <si>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</si>
  <si>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</si>
  <si>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</si>
  <si>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</si>
  <si>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</si>
  <si>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</si>
  <si>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</si>
  <si>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</si>
  <si>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</si>
  <si>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</si>
  <si>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</si>
  <si>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</si>
  <si>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</si>
  <si>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</si>
  <si>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</si>
  <si>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</si>
  <si>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</si>
  <si>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</si>
  <si>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</si>
  <si>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</si>
  <si>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</si>
  <si>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</si>
  <si>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</si>
  <si>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</si>
  <si>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</si>
  <si>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</si>
  <si>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</si>
  <si>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</si>
  <si>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</si>
  <si>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</si>
  <si>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</si>
  <si>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</si>
  <si>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</si>
  <si>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</si>
  <si>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</si>
  <si>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</si>
  <si>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</si>
  <si>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</si>
  <si>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</si>
  <si>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</si>
  <si>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</si>
  <si>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</si>
  <si>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</si>
  <si>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</si>
  <si>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</si>
  <si>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</si>
  <si>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</si>
  <si>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</si>
  <si>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</si>
  <si>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</si>
  <si>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</si>
  <si>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</si>
  <si>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</si>
  <si>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</si>
  <si>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</si>
  <si>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</si>
  <si>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</si>
  <si>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</si>
  <si>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</si>
  <si>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</si>
  <si>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</si>
  <si>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</si>
  <si>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</si>
  <si>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</si>
  <si>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</si>
  <si>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</si>
  <si>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</si>
  <si>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</si>
  <si>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</si>
  <si>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</si>
  <si>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</si>
  <si>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</si>
  <si>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</si>
  <si>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</si>
  <si>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</si>
  <si>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</si>
  <si>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</si>
  <si>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</si>
  <si>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</si>
  <si>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</si>
  <si>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</si>
  <si>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</si>
  <si>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</si>
  <si>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</si>
  <si>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</si>
  <si>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</si>
  <si>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</si>
  <si>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</si>
  <si>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</si>
  <si>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</si>
  <si>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</si>
  <si>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</si>
  <si>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</si>
  <si>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</si>
  <si>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</si>
  <si>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</si>
  <si>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</si>
  <si>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</si>
  <si>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</si>
  <si>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</si>
  <si>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</si>
  <si>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</si>
  <si>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</si>
  <si>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</si>
  <si>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</si>
  <si>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</si>
  <si>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</si>
  <si>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</si>
  <si>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</si>
  <si>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</si>
  <si>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</si>
  <si>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</si>
  <si>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</si>
  <si>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</si>
  <si>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</si>
  <si>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</si>
  <si>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</si>
  <si>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</si>
  <si>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</si>
  <si>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</si>
  <si>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</si>
  <si>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</si>
  <si>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</si>
  <si>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</si>
  <si>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</si>
  <si>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</si>
  <si>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</si>
  <si>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</si>
  <si>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</si>
  <si>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</si>
  <si>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</si>
  <si>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</si>
  <si>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</si>
  <si>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</si>
  <si>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</si>
  <si>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</si>
  <si>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</si>
  <si>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</si>
  <si>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</si>
  <si>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</si>
  <si>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</si>
  <si>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</si>
  <si>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</si>
  <si>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</si>
  <si>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</si>
  <si>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</si>
  <si>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</si>
  <si>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</si>
  <si>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</si>
  <si>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</si>
  <si>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</si>
  <si>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</si>
  <si>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</si>
  <si>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</si>
  <si>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</si>
  <si>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</si>
  <si>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</si>
  <si>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</si>
  <si>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</si>
  <si>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</si>
  <si>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</si>
  <si>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</si>
  <si>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</si>
  <si>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</si>
  <si>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</si>
  <si>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</si>
  <si>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</si>
  <si>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</si>
  <si>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</si>
  <si>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</si>
  <si>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</si>
  <si>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</si>
  <si>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</si>
  <si>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</si>
  <si>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</si>
  <si>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</si>
  <si>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</si>
  <si>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</si>
  <si>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</si>
  <si>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</si>
  <si>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</si>
  <si>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</si>
  <si>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</si>
  <si>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</si>
  <si>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</si>
  <si>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</si>
  <si>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</si>
  <si>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</si>
  <si>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</si>
  <si>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</si>
  <si>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</si>
  <si>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</si>
  <si>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</si>
  <si>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</si>
  <si>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</si>
  <si>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</si>
  <si>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</si>
  <si>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</si>
  <si>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</si>
  <si>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</si>
  <si>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</si>
  <si>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</si>
  <si>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</si>
  <si>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</si>
  <si>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</si>
  <si>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</si>
  <si>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</si>
  <si>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</si>
  <si>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</si>
  <si>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</si>
  <si>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</si>
  <si>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</si>
  <si>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</si>
  <si>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</si>
  <si>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</si>
  <si>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</si>
  <si>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</si>
  <si>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</si>
  <si>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</si>
  <si>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</si>
  <si>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</si>
  <si>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</si>
  <si>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</si>
  <si>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</si>
  <si>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</si>
  <si>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</si>
  <si>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</si>
  <si>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</si>
  <si>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</si>
  <si>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</si>
  <si>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</si>
  <si>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</si>
  <si>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</si>
  <si>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</si>
  <si>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</si>
  <si>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</si>
  <si>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</si>
  <si>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</si>
  <si>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</si>
  <si>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</si>
  <si>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</si>
  <si>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</si>
  <si>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</si>
  <si>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</si>
  <si>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</si>
  <si>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</si>
  <si>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</si>
  <si>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</si>
  <si>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</si>
  <si>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</si>
  <si>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</si>
  <si>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</si>
  <si>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</si>
  <si>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</si>
  <si>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</si>
  <si>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</si>
  <si>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</si>
  <si>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</si>
  <si>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</si>
  <si>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</si>
  <si>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</si>
  <si>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</si>
  <si>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</si>
  <si>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</si>
  <si>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</si>
  <si>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</si>
  <si>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</si>
  <si>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</si>
  <si>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</si>
  <si>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</si>
  <si>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</si>
  <si>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</si>
  <si>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</si>
  <si>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</si>
  <si>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</si>
  <si>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</si>
  <si>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</si>
  <si>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</si>
  <si>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</si>
  <si>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</si>
  <si>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</si>
  <si>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</si>
  <si>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</si>
  <si>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</si>
  <si>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</si>
  <si>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</si>
  <si>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</si>
  <si>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</si>
  <si>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</si>
  <si>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</si>
  <si>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</si>
  <si>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</si>
  <si>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</si>
  <si>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</si>
  <si>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</si>
  <si>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</si>
  <si>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</si>
  <si>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</si>
  <si>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</si>
  <si>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</si>
  <si>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</si>
  <si>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</si>
  <si>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</si>
  <si>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</si>
  <si>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</si>
  <si>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</si>
  <si>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</si>
  <si>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</si>
  <si>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</si>
  <si>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</si>
  <si>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</si>
  <si>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</si>
  <si>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</si>
  <si>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</si>
  <si>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</si>
  <si>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</si>
  <si>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</si>
  <si>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</si>
  <si>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</si>
  <si>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</si>
  <si>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</si>
  <si>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</si>
  <si>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</si>
  <si>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</si>
  <si>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</si>
  <si>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</si>
  <si>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</si>
  <si>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</si>
  <si>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</si>
  <si>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</si>
  <si>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</si>
  <si>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</si>
  <si>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</si>
  <si>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</si>
  <si>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</si>
  <si>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</si>
  <si>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</si>
  <si>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</si>
  <si>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</si>
  <si>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</si>
  <si>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</si>
  <si>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</si>
  <si>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</si>
  <si>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</si>
  <si>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</si>
  <si>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</si>
  <si>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</si>
  <si>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</si>
  <si>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</si>
  <si>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</si>
  <si>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</si>
  <si>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</si>
  <si>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</si>
  <si>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</si>
  <si>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</si>
  <si>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</si>
  <si>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</si>
  <si>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</si>
  <si>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</si>
  <si>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</si>
  <si>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</si>
  <si>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</si>
  <si>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</si>
  <si>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</si>
  <si>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</si>
  <si>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</si>
  <si>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</si>
  <si>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</si>
  <si>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</si>
  <si>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</si>
  <si>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</si>
  <si>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</si>
  <si>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</si>
  <si>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</si>
  <si>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</si>
  <si>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</si>
  <si>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</si>
  <si>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</si>
  <si>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</si>
  <si>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</si>
  <si>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</si>
  <si>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</si>
  <si>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</si>
  <si>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</si>
  <si>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</si>
  <si>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</si>
  <si>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</si>
  <si>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</si>
  <si>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</si>
  <si>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</si>
  <si>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</si>
  <si>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</si>
  <si>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</si>
  <si>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</si>
  <si>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</si>
  <si>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</si>
  <si>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</si>
  <si>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</si>
  <si>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</si>
  <si>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</si>
  <si>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</si>
  <si>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</si>
  <si>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</si>
  <si>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</si>
  <si>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</si>
  <si>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</si>
  <si>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</si>
  <si>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</si>
  <si>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</si>
  <si>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</si>
  <si>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</si>
  <si>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</si>
  <si>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</si>
  <si>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</si>
  <si>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</si>
  <si>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</si>
  <si>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</si>
  <si>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</si>
  <si>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</si>
  <si>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</si>
  <si>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</si>
  <si>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</si>
  <si>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</si>
  <si>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</si>
  <si>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</si>
  <si>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</si>
  <si>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</si>
  <si>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</si>
  <si>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</si>
  <si>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</si>
  <si>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</si>
  <si>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</si>
  <si>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</si>
  <si>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</si>
  <si>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</si>
  <si>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</si>
  <si>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</si>
  <si>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</si>
  <si>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</si>
  <si>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</si>
  <si>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</si>
  <si>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</si>
  <si>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</si>
  <si>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</si>
  <si>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</si>
  <si>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</si>
  <si>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</si>
  <si>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</si>
  <si>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</si>
  <si>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</si>
  <si>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</si>
  <si>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</si>
  <si>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</si>
  <si>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</si>
  <si>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</si>
  <si>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</si>
  <si>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</si>
  <si>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</si>
  <si>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</si>
  <si>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</si>
  <si>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</si>
  <si>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</si>
  <si>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</si>
  <si>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</si>
  <si>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</si>
  <si>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</si>
  <si>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</si>
  <si>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</si>
  <si>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</si>
  <si>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</si>
  <si>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</si>
  <si>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</si>
  <si>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</si>
  <si>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</si>
  <si>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</si>
  <si>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</si>
  <si>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</si>
  <si>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</si>
  <si>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</si>
  <si>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</si>
  <si>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</si>
  <si>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</si>
  <si>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</si>
  <si>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</si>
  <si>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</si>
  <si>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</si>
  <si>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</si>
  <si>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</si>
  <si>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</si>
  <si>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</si>
  <si>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</si>
  <si>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</si>
  <si>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</si>
  <si>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</si>
  <si>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</si>
  <si>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</si>
  <si>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</si>
  <si>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</si>
  <si>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</si>
  <si>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</si>
  <si>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</si>
  <si>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</si>
  <si>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</si>
  <si>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</si>
  <si>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</si>
  <si>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</si>
  <si>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</si>
  <si>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</si>
  <si>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</si>
  <si>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</si>
  <si>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</si>
  <si>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</si>
  <si>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</si>
  <si>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</si>
  <si>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</si>
  <si>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</si>
  <si>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</si>
  <si>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</si>
  <si>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</si>
  <si>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</si>
  <si>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</si>
  <si>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</si>
  <si>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</si>
  <si>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</si>
  <si>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</si>
  <si>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</si>
  <si>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</si>
  <si>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</si>
  <si>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</si>
  <si>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</si>
  <si>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</si>
  <si>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</si>
  <si>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</si>
  <si>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</si>
  <si>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</si>
  <si>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</si>
  <si>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</si>
  <si>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</si>
  <si>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</si>
  <si>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</si>
  <si>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</si>
  <si>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</si>
  <si>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</si>
  <si>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</si>
  <si>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</si>
  <si>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</si>
  <si>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</si>
  <si>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</si>
  <si>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</si>
  <si>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</si>
  <si>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</si>
  <si>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</si>
  <si>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</si>
  <si>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</si>
  <si>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</si>
  <si>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</si>
  <si>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</si>
  <si>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</si>
  <si>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</si>
  <si>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</si>
  <si>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</si>
  <si>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</si>
  <si>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</si>
  <si>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</si>
  <si>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</si>
  <si>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</si>
  <si>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</si>
  <si>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</si>
  <si>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</si>
  <si>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</si>
  <si>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</si>
  <si>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</si>
  <si>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</si>
  <si>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</si>
  <si>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</si>
  <si>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</si>
  <si>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</si>
  <si>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</si>
  <si>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</si>
  <si>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</si>
  <si>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</si>
  <si>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</si>
  <si>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</si>
  <si>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</si>
  <si>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</si>
  <si>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</si>
  <si>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</si>
  <si>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</si>
  <si>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</si>
  <si>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</si>
  <si>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</si>
  <si>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</si>
  <si>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</si>
  <si>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</si>
  <si>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</si>
  <si>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</si>
  <si>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</si>
  <si>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</si>
  <si>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</si>
  <si>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</si>
  <si>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</si>
  <si>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</si>
  <si>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</si>
  <si>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</si>
  <si>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</si>
  <si>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</si>
  <si>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</si>
  <si>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</si>
  <si>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</si>
  <si>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</si>
  <si>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</si>
  <si>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</si>
  <si>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</si>
  <si>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</si>
  <si>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</si>
  <si>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</si>
  <si>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</si>
  <si>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</si>
  <si>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</si>
  <si>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</si>
  <si>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</si>
  <si>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</si>
  <si>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</si>
  <si>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</si>
  <si>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</si>
  <si>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</si>
  <si>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</si>
  <si>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</si>
  <si>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</si>
  <si>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</si>
  <si>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</si>
  <si>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</si>
  <si>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</si>
  <si>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</si>
  <si>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</si>
  <si>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</si>
  <si>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</si>
  <si>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</si>
  <si>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</si>
  <si>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</si>
  <si>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</si>
  <si>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</si>
  <si>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</si>
  <si>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</si>
  <si>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</si>
  <si>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</si>
  <si>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</si>
  <si>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</si>
  <si>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</si>
  <si>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</si>
  <si>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</si>
  <si>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</si>
  <si>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</si>
  <si>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</si>
  <si>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</si>
  <si>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</si>
  <si>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</si>
  <si>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</si>
  <si>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</si>
  <si>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</si>
  <si>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</si>
  <si>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</si>
  <si>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</si>
  <si>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</si>
  <si>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</si>
  <si>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</si>
  <si>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</si>
  <si>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</si>
  <si>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</si>
  <si>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</si>
  <si>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</si>
  <si>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</si>
  <si>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</si>
  <si>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</si>
  <si>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</si>
  <si>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</si>
  <si>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</si>
  <si>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</si>
  <si>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</si>
  <si>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</si>
  <si>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</si>
  <si>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</si>
  <si>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</si>
  <si>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</si>
  <si>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</si>
  <si>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</si>
  <si>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</si>
  <si>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</si>
  <si>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</si>
  <si>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</si>
  <si>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</si>
  <si>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</si>
  <si>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</si>
  <si>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</si>
  <si>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</si>
  <si>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</si>
  <si>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</si>
  <si>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</si>
  <si>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</si>
  <si>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</si>
  <si>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</si>
  <si>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</si>
  <si>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</si>
  <si>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</si>
  <si>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</si>
  <si>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</si>
  <si>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</si>
  <si>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</si>
  <si>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</si>
  <si>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</si>
  <si>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</si>
  <si>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</si>
  <si>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</si>
  <si>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</si>
  <si>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</si>
  <si>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</si>
  <si>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</si>
  <si>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</si>
  <si>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</si>
  <si>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</si>
  <si>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</si>
  <si>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</si>
  <si>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</si>
  <si>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</si>
  <si>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</si>
  <si>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</si>
  <si>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</si>
  <si>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</si>
  <si>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</si>
  <si>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</si>
  <si>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</si>
  <si>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</si>
  <si>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</si>
  <si>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</si>
  <si>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</si>
  <si>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</si>
  <si>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</si>
  <si>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</si>
  <si>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</si>
  <si>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</si>
  <si>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</si>
  <si>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</si>
  <si>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</si>
  <si>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</si>
  <si>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</si>
  <si>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</si>
  <si>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</si>
  <si>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</si>
  <si>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</si>
  <si>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</si>
  <si>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</si>
  <si>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</si>
  <si>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</si>
  <si>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</si>
  <si>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</si>
  <si>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</si>
  <si>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</si>
  <si>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</si>
  <si>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</si>
  <si>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</si>
  <si>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</si>
  <si>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</si>
  <si>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</si>
  <si>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</si>
  <si>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</si>
  <si>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</si>
  <si>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</si>
  <si>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</si>
  <si>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</si>
  <si>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</si>
  <si>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</si>
  <si>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</si>
  <si>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</si>
  <si>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</si>
  <si>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</si>
  <si>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</si>
  <si>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</si>
  <si>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</si>
  <si>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</si>
  <si>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</si>
  <si>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</si>
  <si>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</si>
  <si>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</si>
  <si>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</si>
  <si>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</si>
  <si>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</si>
  <si>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</si>
  <si>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</si>
  <si>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</si>
  <si>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</si>
  <si>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</si>
  <si>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</si>
  <si>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</si>
  <si>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</si>
  <si>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</si>
  <si>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</si>
  <si>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</si>
  <si>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</si>
  <si>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</si>
  <si>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</si>
  <si>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</si>
  <si>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</si>
  <si>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</si>
  <si>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</si>
  <si>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</si>
  <si>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</si>
  <si>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</si>
  <si>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</si>
  <si>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</si>
  <si>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</si>
  <si>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</si>
  <si>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</si>
  <si>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</si>
  <si>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</si>
  <si>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</si>
  <si>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</si>
  <si>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</si>
  <si>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</si>
  <si>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</si>
  <si>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</si>
  <si>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</si>
  <si>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</si>
  <si>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</si>
  <si>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</si>
  <si>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</si>
  <si>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</si>
  <si>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</si>
  <si>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</si>
  <si>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</si>
  <si>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</si>
  <si>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</si>
  <si>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</si>
  <si>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</si>
  <si>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</si>
  <si>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</si>
  <si>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</si>
  <si>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</si>
  <si>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</si>
  <si>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</si>
  <si>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</si>
  <si>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</si>
  <si>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</si>
  <si>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</si>
  <si>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</si>
  <si>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</si>
  <si>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</si>
  <si>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</si>
  <si>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</si>
  <si>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</si>
  <si>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</si>
  <si>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</si>
  <si>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</si>
  <si>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</si>
  <si>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</si>
  <si>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</si>
  <si>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</si>
  <si>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</si>
  <si>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</si>
  <si>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</si>
  <si>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</si>
  <si>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</si>
  <si>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</si>
  <si>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</si>
  <si>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</si>
  <si>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</si>
  <si>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</si>
  <si>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</si>
  <si>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</si>
  <si>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</si>
  <si>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</si>
  <si>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</si>
  <si>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</si>
  <si>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</si>
  <si>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</si>
  <si>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</si>
  <si>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</si>
  <si>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</si>
  <si>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</si>
  <si>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</si>
  <si>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</si>
  <si>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</si>
  <si>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</si>
  <si>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</si>
  <si>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</si>
  <si>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</si>
  <si>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</si>
  <si>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</si>
  <si>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</si>
  <si>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</si>
  <si>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</si>
  <si>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</si>
  <si>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</si>
  <si>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</si>
  <si>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</si>
  <si>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</si>
  <si>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</si>
  <si>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</si>
  <si>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</si>
  <si>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</si>
  <si>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</si>
  <si>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</si>
  <si>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</si>
  <si>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</si>
  <si>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</si>
  <si>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</si>
  <si>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</si>
  <si>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</si>
  <si>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</si>
  <si>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</si>
  <si>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</si>
  <si>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</si>
  <si>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</si>
  <si>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</si>
  <si>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</si>
  <si>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</si>
  <si>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</si>
  <si>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</si>
  <si>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</si>
  <si>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</si>
  <si>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</si>
  <si>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</si>
  <si>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</si>
  <si>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</si>
  <si>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</si>
  <si>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</si>
  <si>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</si>
  <si>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</si>
  <si>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</si>
  <si>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</si>
  <si>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</si>
  <si>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</si>
  <si>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</si>
  <si>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</si>
  <si>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</si>
  <si>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</si>
  <si>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</si>
  <si>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</si>
  <si>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</si>
  <si>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</si>
  <si>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</si>
  <si>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</si>
  <si>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</si>
  <si>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</si>
  <si>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</si>
  <si>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</si>
  <si>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</si>
  <si>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</si>
  <si>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</si>
  <si>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</si>
  <si>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</si>
  <si>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</si>
  <si>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</si>
  <si>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</si>
  <si>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</si>
  <si>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</si>
  <si>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</si>
  <si>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</si>
  <si>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</si>
  <si>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</si>
  <si>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</si>
  <si>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</si>
  <si>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</si>
  <si>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</si>
  <si>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</si>
  <si>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</si>
  <si>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</si>
  <si>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</si>
  <si>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</si>
  <si>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</si>
  <si>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</si>
  <si>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</si>
  <si>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</si>
  <si>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</si>
  <si>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</si>
  <si>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</si>
  <si>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</si>
  <si>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</si>
  <si>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</si>
  <si>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</si>
  <si>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</si>
  <si>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</si>
  <si>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</si>
  <si>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</si>
  <si>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</si>
  <si>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</si>
  <si>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</si>
  <si>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</si>
  <si>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</si>
  <si>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</si>
  <si>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</si>
  <si>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</si>
  <si>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</si>
  <si>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</si>
  <si>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</si>
  <si>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</si>
  <si>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</si>
  <si>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</si>
  <si>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</si>
  <si>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</si>
  <si>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</si>
  <si>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</si>
  <si>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</si>
  <si>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</si>
  <si>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</si>
  <si>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</si>
  <si>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</si>
  <si>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</si>
  <si>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</si>
  <si>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</si>
  <si>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</si>
  <si>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</si>
  <si>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</si>
  <si>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</si>
  <si>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</si>
  <si>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</si>
  <si>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</si>
  <si>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</si>
  <si>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</si>
  <si>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</si>
  <si>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</si>
  <si>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</si>
  <si>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</si>
  <si>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</si>
  <si>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</si>
  <si>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</si>
  <si>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</si>
  <si>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</si>
  <si>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</si>
  <si>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</si>
  <si>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</si>
  <si>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</si>
  <si>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</si>
  <si>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</si>
  <si>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</si>
  <si>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</si>
  <si>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</si>
  <si>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</si>
  <si>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</si>
  <si>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</si>
  <si>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</si>
  <si>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</si>
  <si>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</si>
  <si>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</si>
  <si>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</si>
  <si>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</si>
  <si>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</si>
  <si>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</si>
  <si>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</si>
  <si>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</si>
  <si>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</si>
  <si>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</si>
  <si>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</si>
  <si>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</si>
  <si>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</si>
  <si>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</si>
  <si>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</si>
  <si>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</si>
  <si>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</si>
  <si>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</si>
  <si>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</si>
  <si>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</si>
  <si>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</si>
  <si>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</si>
  <si>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</si>
  <si>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</si>
  <si>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</si>
  <si>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</si>
  <si>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</si>
  <si>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</si>
  <si>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</si>
  <si>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</si>
  <si>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</si>
  <si>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</si>
  <si>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</si>
  <si>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</si>
  <si>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</si>
  <si>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</si>
  <si>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</si>
  <si>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</si>
  <si>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</si>
  <si>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</si>
  <si>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</si>
  <si>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</si>
  <si>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</si>
  <si>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</si>
  <si>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</si>
  <si>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</si>
  <si>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</si>
  <si>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</si>
  <si>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</si>
  <si>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</si>
  <si>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</si>
  <si>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</si>
  <si>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</si>
  <si>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</si>
  <si>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</si>
  <si>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</si>
  <si>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</si>
  <si>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</si>
  <si>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</si>
  <si>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</si>
  <si>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</si>
  <si>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</si>
  <si>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</si>
  <si>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</si>
  <si>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</si>
  <si>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</si>
  <si>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</si>
  <si>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</si>
  <si>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</si>
  <si>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</si>
  <si>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</si>
  <si>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</si>
  <si>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</si>
  <si>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</si>
  <si>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</si>
  <si>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</si>
  <si>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</si>
  <si>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</si>
  <si>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</si>
  <si>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</si>
  <si>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</si>
  <si>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</si>
  <si>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</si>
  <si>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</si>
  <si>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</si>
  <si>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</si>
  <si>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</si>
  <si>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</si>
  <si>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</si>
  <si>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</si>
  <si>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</si>
  <si>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</si>
  <si>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</si>
  <si>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</si>
  <si>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</si>
  <si>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</si>
  <si>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</si>
  <si>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</si>
  <si>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</si>
  <si>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</si>
  <si>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</si>
  <si>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</si>
  <si>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</si>
  <si>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</si>
  <si>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</si>
  <si>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</si>
  <si>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</si>
  <si>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</si>
  <si>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</si>
  <si>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</si>
  <si>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</si>
  <si>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</si>
  <si>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</si>
  <si>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</si>
  <si>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</si>
  <si>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</si>
  <si>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</si>
  <si>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</si>
  <si>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</si>
  <si>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</si>
  <si>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</si>
  <si>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</si>
  <si>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</si>
  <si>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</si>
  <si>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</si>
  <si>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</si>
  <si>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</si>
  <si>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</si>
  <si>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</si>
  <si>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</si>
  <si>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</si>
  <si>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</si>
  <si>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</si>
  <si>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</si>
  <si>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</si>
  <si>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</si>
  <si>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</si>
  <si>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</si>
  <si>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</si>
  <si>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</si>
  <si>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</si>
  <si>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</si>
  <si>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</si>
  <si>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</si>
  <si>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</si>
  <si>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</si>
  <si>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</si>
  <si>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</si>
  <si>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</si>
  <si>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</si>
  <si>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</si>
  <si>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</si>
  <si>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</si>
  <si>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</si>
  <si>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</si>
  <si>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</si>
  <si>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</si>
  <si>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</si>
  <si>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</si>
  <si>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</si>
  <si>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</si>
  <si>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</si>
  <si>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</si>
  <si>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</si>
  <si>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</si>
  <si>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</si>
  <si>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</si>
  <si>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</si>
  <si>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</si>
  <si>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</si>
  <si>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</si>
  <si>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</si>
  <si>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</si>
  <si>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</si>
  <si>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</si>
  <si>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</si>
  <si>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</si>
  <si>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</si>
  <si>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</si>
  <si>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</si>
  <si>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</si>
  <si>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</si>
  <si>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</si>
  <si>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</si>
  <si>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</si>
  <si>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</si>
  <si>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</si>
  <si>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</si>
  <si>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</si>
  <si>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</si>
  <si>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</si>
  <si>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</si>
  <si>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</si>
  <si>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</si>
  <si>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</si>
  <si>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</si>
  <si>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</si>
  <si>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</si>
  <si>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</si>
  <si>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</si>
  <si>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</si>
  <si>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</si>
  <si>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</si>
  <si>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</si>
  <si>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</si>
  <si>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</si>
  <si>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</si>
  <si>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</si>
  <si>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</si>
  <si>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</si>
  <si>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</si>
  <si>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</si>
  <si>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</si>
  <si>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</si>
  <si>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</si>
  <si>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</si>
  <si>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</si>
  <si>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</si>
  <si>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</si>
  <si>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</si>
  <si>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</si>
  <si>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</si>
  <si>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</si>
  <si>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</si>
  <si>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</si>
  <si>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</si>
  <si>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</si>
  <si>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</si>
  <si>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</si>
  <si>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</si>
  <si>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</si>
  <si>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</si>
  <si>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</si>
  <si>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</si>
  <si>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</si>
  <si>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</si>
  <si>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</si>
  <si>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</si>
  <si>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</si>
  <si>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</si>
  <si>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</si>
  <si>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</si>
  <si>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</si>
  <si>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</si>
  <si>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</si>
  <si>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</si>
  <si>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</si>
  <si>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</si>
  <si>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</si>
  <si>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</si>
  <si>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</si>
  <si>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</si>
  <si>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</si>
  <si>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</si>
  <si>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</si>
  <si>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</si>
  <si>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</si>
  <si>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</si>
  <si>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</si>
  <si>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</si>
  <si>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</si>
  <si>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</si>
  <si>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</si>
  <si>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</si>
  <si>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</si>
  <si>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</si>
  <si>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</si>
  <si>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</si>
  <si>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</si>
  <si>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</si>
  <si>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</si>
  <si>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</si>
  <si>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</si>
  <si>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</si>
  <si>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</si>
  <si>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</si>
  <si>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</si>
  <si>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</si>
  <si>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</si>
  <si>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</si>
  <si>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</si>
  <si>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</si>
  <si>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</si>
  <si>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</si>
  <si>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</si>
  <si>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</si>
  <si>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</si>
  <si>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</si>
  <si>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</si>
  <si>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</si>
  <si>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</si>
  <si>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</si>
  <si>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</si>
  <si>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</si>
  <si>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</si>
  <si>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</si>
  <si>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</si>
  <si>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</si>
  <si>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</si>
  <si>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</si>
  <si>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</si>
  <si>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</si>
  <si>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</si>
  <si>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</si>
  <si>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</si>
  <si>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</si>
  <si>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</si>
  <si>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</si>
  <si>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</si>
  <si>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</si>
  <si>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</si>
  <si>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</si>
  <si>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</si>
  <si>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</si>
  <si>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</si>
  <si>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</si>
  <si>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</si>
  <si>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</si>
  <si>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</si>
  <si>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</si>
  <si>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</si>
  <si>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</si>
  <si>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</si>
  <si>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</si>
  <si>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</si>
  <si>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</si>
  <si>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</si>
  <si>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</si>
  <si>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</si>
  <si>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</si>
  <si>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</si>
  <si>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</si>
  <si>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</si>
  <si>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</si>
  <si>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</si>
  <si>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</si>
  <si>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</si>
  <si>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</si>
  <si>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</si>
  <si>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</si>
  <si>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</si>
  <si>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</si>
  <si>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</si>
  <si>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</si>
  <si>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</si>
  <si>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</si>
  <si>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</si>
  <si>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</si>
  <si>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</si>
  <si>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</si>
  <si>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</si>
  <si>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</si>
  <si>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</si>
  <si>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</si>
  <si>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</si>
  <si>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</si>
  <si>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</si>
  <si>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</si>
  <si>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</si>
  <si>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</si>
  <si>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</si>
  <si>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</si>
  <si>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</si>
  <si>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</si>
  <si>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</si>
  <si>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</si>
  <si>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</si>
  <si>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</si>
  <si>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</si>
  <si>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</si>
  <si>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</si>
  <si>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</si>
  <si>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</si>
  <si>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</si>
  <si>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</si>
  <si>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</si>
  <si>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</si>
  <si>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</si>
  <si>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</si>
  <si>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</si>
  <si>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</si>
  <si>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</si>
  <si>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</si>
  <si>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</si>
  <si>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</si>
  <si>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</si>
  <si>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</si>
  <si>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</si>
  <si>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</si>
  <si>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</si>
  <si>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</si>
  <si>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</si>
  <si>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</si>
  <si>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</si>
  <si>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</si>
  <si>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</si>
  <si>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</si>
  <si>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</si>
  <si>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</si>
  <si>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</si>
  <si>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</si>
  <si>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</si>
  <si>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</si>
  <si>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</si>
  <si>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</si>
  <si>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</si>
  <si>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</si>
  <si>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</si>
  <si>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</si>
  <si>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</si>
  <si>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</si>
  <si>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</si>
  <si>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</si>
  <si>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</si>
  <si>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</si>
  <si>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</si>
  <si>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</si>
  <si>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</si>
  <si>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</si>
  <si>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</si>
  <si>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</si>
  <si>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</si>
  <si>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</si>
  <si>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</si>
  <si>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</si>
  <si>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</si>
  <si>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</si>
  <si>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</si>
  <si>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</si>
  <si>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</si>
  <si>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</si>
  <si>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</si>
  <si>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</si>
  <si>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</si>
  <si>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</si>
  <si>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</si>
  <si>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</si>
  <si>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</si>
  <si>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</si>
  <si>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</si>
  <si>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</si>
  <si>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</si>
  <si>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</si>
  <si>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</si>
  <si>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</si>
  <si>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</si>
  <si>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</si>
  <si>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</si>
  <si>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</si>
  <si>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</si>
  <si>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</si>
  <si>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</si>
  <si>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</si>
  <si>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</si>
  <si>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</si>
  <si>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</si>
  <si>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</si>
  <si>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</si>
  <si>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</si>
  <si>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</si>
  <si>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</si>
  <si>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</si>
  <si>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</si>
  <si>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</si>
  <si>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</si>
  <si>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</si>
  <si>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</si>
  <si>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</si>
  <si>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</si>
  <si>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</si>
  <si>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</si>
  <si>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</si>
  <si>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</si>
  <si>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</si>
  <si>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</si>
  <si>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</si>
  <si>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</si>
  <si>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</si>
  <si>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</si>
  <si>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</si>
  <si>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</si>
  <si>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</si>
  <si>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</si>
  <si>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</si>
  <si>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</si>
  <si>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</si>
  <si>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</si>
  <si>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</si>
  <si>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</si>
  <si>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</si>
  <si>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</si>
  <si>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</si>
  <si>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</si>
  <si>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</si>
  <si>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</si>
  <si>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</si>
  <si>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</si>
  <si>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</si>
  <si>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</si>
  <si>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</si>
  <si>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</si>
  <si>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</si>
  <si>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</si>
  <si>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</si>
  <si>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</si>
  <si>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</si>
  <si>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</si>
  <si>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</si>
  <si>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</si>
  <si>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</si>
  <si>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</si>
  <si>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</si>
  <si>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</si>
  <si>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</si>
  <si>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</si>
  <si>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</si>
  <si>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</si>
  <si>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</si>
  <si>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</si>
  <si>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</si>
  <si>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</si>
  <si>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</si>
  <si>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</si>
  <si>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</si>
  <si>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</si>
  <si>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</si>
  <si>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</si>
  <si>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</si>
  <si>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</si>
  <si>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</si>
  <si>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</si>
  <si>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</si>
  <si>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</si>
  <si>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</si>
  <si>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</si>
  <si>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</si>
  <si>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</si>
  <si>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</si>
  <si>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</si>
  <si>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</si>
  <si>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</si>
  <si>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</si>
  <si>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</si>
  <si>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</si>
  <si>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</si>
  <si>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</si>
  <si>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</si>
  <si>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</si>
  <si>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</si>
  <si>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</si>
  <si>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</si>
  <si>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</si>
  <si>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</si>
  <si>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</si>
  <si>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</si>
  <si>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</si>
  <si>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</si>
  <si>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</si>
  <si>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</si>
  <si>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</si>
  <si>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</si>
  <si>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</si>
  <si>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</si>
  <si>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</si>
  <si>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</si>
  <si>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</si>
  <si>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</si>
  <si>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</si>
  <si>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</si>
  <si>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</si>
  <si>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</si>
  <si>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</si>
  <si>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</si>
  <si>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</si>
  <si>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</si>
  <si>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</si>
  <si>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</si>
  <si>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</si>
  <si>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</si>
  <si>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</si>
  <si>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</si>
  <si>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</si>
  <si>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</si>
  <si>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</si>
  <si>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</si>
  <si>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</si>
  <si>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</si>
  <si>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</si>
  <si>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</si>
  <si>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</si>
  <si>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</si>
  <si>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</si>
  <si>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</si>
  <si>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</si>
  <si>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</si>
  <si>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</si>
  <si>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</si>
  <si>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</si>
  <si>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</si>
  <si>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</si>
  <si>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</si>
  <si>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</si>
  <si>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</si>
  <si>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</si>
  <si>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</si>
  <si>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</si>
  <si>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</si>
  <si>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</si>
  <si>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</si>
  <si>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</si>
  <si>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</si>
  <si>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</si>
  <si>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</si>
  <si>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</si>
  <si>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</si>
  <si>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</si>
  <si>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</si>
  <si>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</si>
  <si>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</si>
  <si>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</si>
  <si>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</si>
  <si>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</si>
  <si>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</si>
  <si>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</si>
  <si>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</si>
  <si>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</si>
  <si>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</si>
  <si>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</si>
  <si>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</si>
  <si>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</si>
  <si>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</si>
  <si>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</si>
  <si>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</si>
  <si>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</si>
  <si>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</si>
  <si>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</si>
  <si>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</si>
  <si>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</si>
  <si>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</si>
  <si>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</si>
  <si>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</si>
  <si>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</si>
  <si>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</si>
  <si>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</si>
  <si>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</si>
  <si>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</si>
  <si>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</si>
  <si>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</si>
  <si>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</si>
  <si>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</si>
  <si>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</si>
  <si>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</si>
  <si>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</si>
  <si>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</si>
  <si>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</si>
  <si>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</si>
  <si>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</si>
  <si>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</si>
  <si>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</si>
  <si>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</si>
  <si>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</si>
  <si>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</si>
  <si>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</si>
  <si>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</si>
  <si>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</si>
  <si>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</si>
  <si>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</si>
  <si>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</si>
  <si>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</si>
  <si>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</si>
  <si>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</si>
  <si>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</si>
  <si>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</si>
  <si>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</si>
  <si>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</si>
  <si>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</si>
  <si>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</si>
  <si>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</si>
  <si>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</si>
  <si>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</si>
  <si>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</si>
  <si>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</si>
  <si>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</si>
  <si>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</si>
  <si>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</si>
  <si>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</si>
  <si>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</si>
  <si>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</si>
  <si>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</si>
  <si>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</si>
  <si>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</si>
  <si>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</si>
  <si>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</si>
  <si>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</si>
  <si>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</si>
  <si>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</si>
  <si>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</si>
  <si>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</si>
  <si>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</si>
  <si>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</si>
  <si>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</si>
  <si>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</si>
  <si>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</si>
  <si>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</si>
  <si>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</si>
  <si>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</si>
  <si>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</si>
  <si>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</si>
  <si>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</si>
  <si>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</si>
  <si>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</si>
  <si>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</si>
  <si>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</si>
  <si>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</si>
  <si>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</si>
  <si>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</si>
  <si>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</si>
  <si>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</si>
  <si>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</si>
  <si>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</si>
  <si>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</si>
  <si>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</si>
  <si>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</si>
  <si>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</si>
  <si>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</si>
  <si>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</si>
  <si>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</si>
  <si>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</si>
  <si>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</si>
  <si>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</si>
  <si>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</si>
  <si>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</si>
  <si>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</si>
  <si>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</si>
  <si>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</si>
  <si>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</si>
  <si>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</si>
  <si>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</si>
  <si>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</si>
  <si>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</si>
  <si>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</si>
  <si>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</si>
  <si>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</si>
  <si>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</si>
  <si>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</si>
  <si>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</si>
  <si>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</si>
  <si>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</si>
  <si>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</si>
  <si>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</si>
  <si>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</si>
  <si>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</si>
  <si>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</si>
  <si>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</si>
  <si>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</si>
  <si>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</si>
  <si>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</si>
  <si>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</si>
  <si>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</si>
  <si>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</si>
  <si>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</si>
  <si>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</si>
  <si>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</si>
  <si>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</si>
  <si>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</si>
  <si>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</si>
  <si>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</si>
  <si>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</si>
  <si>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</si>
  <si>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</si>
  <si>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</si>
  <si>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</si>
  <si>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</si>
  <si>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</si>
  <si>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</si>
  <si>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</si>
  <si>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</si>
  <si>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</si>
  <si>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</si>
  <si>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</si>
  <si>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</si>
  <si>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</si>
  <si>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</si>
  <si>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</si>
  <si>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</si>
  <si>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</si>
  <si>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</si>
  <si>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</si>
  <si>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</si>
  <si>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</si>
  <si>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</si>
  <si>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</si>
  <si>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</si>
  <si>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</si>
  <si>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</si>
  <si>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</si>
  <si>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</si>
  <si>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</si>
  <si>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</si>
  <si>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</si>
  <si>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</si>
  <si>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</si>
  <si>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</si>
  <si>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</si>
  <si>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</si>
  <si>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</si>
  <si>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</si>
  <si>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</si>
  <si>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</si>
  <si>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</si>
  <si>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</si>
  <si>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</si>
  <si>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</si>
  <si>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</si>
  <si>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</si>
  <si>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</si>
  <si>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</si>
  <si>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</si>
  <si>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</si>
  <si>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</si>
  <si>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</si>
  <si>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</si>
  <si>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</si>
  <si>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</si>
  <si>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</si>
  <si>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</si>
  <si>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</si>
  <si>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</si>
  <si>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</si>
  <si>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</si>
  <si>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</si>
  <si>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</si>
  <si>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</si>
  <si>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</si>
  <si>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</si>
  <si>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</si>
  <si>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</si>
  <si>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</si>
  <si>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</si>
  <si>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</si>
  <si>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</si>
  <si>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</si>
  <si>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</si>
  <si>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</si>
  <si>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</si>
  <si>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</si>
  <si>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</si>
  <si>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</si>
  <si>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</si>
  <si>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</si>
  <si>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</si>
  <si>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</si>
  <si>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</si>
  <si>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</si>
  <si>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</si>
  <si>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</si>
  <si>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</si>
  <si>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</si>
  <si>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</si>
  <si>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</si>
  <si>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</si>
  <si>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</si>
  <si>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</si>
  <si>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</si>
  <si>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</si>
  <si>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</si>
  <si>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</si>
  <si>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</si>
  <si>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</si>
  <si>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</si>
  <si>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</si>
  <si>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</si>
  <si>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</si>
  <si>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</si>
  <si>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</si>
  <si>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</si>
  <si>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</si>
  <si>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</si>
  <si>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</si>
  <si>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</si>
  <si>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</si>
  <si>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</si>
  <si>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</si>
  <si>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</si>
  <si>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</si>
  <si>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</si>
  <si>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</si>
  <si>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</si>
  <si>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</si>
  <si>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</si>
  <si>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</si>
  <si>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</si>
  <si>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</si>
  <si>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</si>
  <si>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</si>
  <si>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</si>
  <si>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</si>
  <si>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</si>
  <si>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</si>
  <si>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</si>
  <si>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</si>
  <si>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</si>
  <si>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</si>
  <si>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</si>
  <si>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</si>
  <si>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</si>
  <si>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</si>
  <si>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</si>
  <si>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</si>
  <si>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</si>
  <si>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</si>
  <si>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</si>
  <si>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</si>
  <si>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</si>
  <si>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</si>
  <si>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</si>
  <si>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</si>
  <si>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</si>
  <si>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</si>
  <si>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</si>
  <si>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</si>
  <si>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</si>
  <si>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</si>
  <si>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</si>
  <si>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</si>
  <si>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</si>
  <si>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</si>
  <si>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</si>
  <si>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</si>
  <si>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</si>
  <si>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</si>
  <si>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</si>
  <si>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</si>
  <si>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</si>
  <si>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</si>
  <si>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</si>
  <si>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</si>
  <si>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</si>
  <si>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</si>
  <si>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</si>
  <si>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</si>
  <si>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</si>
  <si>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</si>
  <si>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</si>
  <si>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</si>
  <si>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</si>
  <si>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</si>
  <si>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</si>
  <si>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</si>
  <si>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</si>
  <si>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</si>
  <si>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</si>
  <si>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</si>
  <si>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</si>
  <si>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</si>
  <si>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</si>
  <si>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</si>
  <si>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</si>
  <si>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</si>
  <si>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</si>
  <si>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</si>
  <si>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</si>
  <si>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</si>
  <si>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</si>
  <si>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</si>
  <si>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</si>
  <si>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</si>
  <si>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</si>
  <si>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</si>
  <si>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</si>
  <si>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</si>
  <si>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</si>
  <si>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</si>
  <si>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</si>
  <si>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</si>
  <si>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</si>
  <si>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</si>
  <si>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</si>
  <si>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</si>
  <si>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</si>
  <si>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</si>
  <si>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</si>
  <si>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</si>
  <si>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</si>
  <si>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</si>
  <si>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</si>
  <si>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</si>
  <si>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</si>
  <si>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</si>
  <si>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</si>
  <si>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</si>
  <si>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</si>
  <si>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</si>
  <si>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</si>
  <si>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</si>
  <si>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</si>
  <si>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</si>
  <si>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</si>
  <si>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</si>
  <si>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</si>
  <si>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</si>
  <si>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</si>
  <si>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</si>
  <si>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</si>
  <si>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</si>
  <si>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</si>
  <si>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</si>
  <si>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</si>
  <si>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</si>
  <si>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</si>
  <si>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</si>
  <si>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</si>
  <si>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</si>
  <si>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</si>
  <si>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</si>
  <si>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</si>
  <si>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</si>
  <si>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</si>
  <si>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</si>
  <si>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</si>
  <si>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</si>
  <si>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</si>
  <si>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</si>
  <si>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</si>
  <si>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</si>
  <si>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</si>
  <si>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</si>
  <si>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</si>
  <si>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</si>
  <si>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</si>
  <si>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</si>
  <si>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</si>
  <si>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</si>
  <si>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</si>
  <si>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</si>
  <si>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</si>
  <si>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</si>
  <si>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</si>
  <si>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</si>
  <si>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</si>
  <si>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</si>
  <si>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</si>
  <si>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</si>
  <si>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</si>
  <si>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</si>
  <si>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</si>
  <si>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</si>
  <si>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</si>
  <si>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</si>
  <si>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</si>
  <si>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</si>
  <si>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</si>
  <si>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</si>
  <si>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</si>
  <si>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</si>
  <si>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</si>
  <si>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</si>
  <si>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</si>
  <si>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</si>
  <si>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</si>
  <si>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</si>
  <si>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</si>
  <si>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</si>
  <si>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</si>
  <si>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</si>
  <si>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</si>
  <si>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</si>
  <si>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</si>
  <si>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</si>
  <si>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</si>
  <si>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</si>
  <si>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</si>
  <si>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</si>
  <si>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</si>
  <si>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</si>
  <si>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</si>
  <si>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</si>
  <si>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</si>
  <si>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</si>
  <si>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</si>
  <si>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</si>
  <si>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</si>
  <si>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</si>
  <si>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</si>
  <si>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</si>
  <si>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</si>
  <si>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</si>
  <si>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</si>
  <si>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</si>
  <si>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</si>
  <si>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</si>
  <si>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</si>
  <si>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</si>
  <si>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</si>
  <si>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</si>
  <si>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</si>
  <si>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</si>
  <si>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</si>
  <si>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</si>
  <si>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</si>
  <si>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</si>
  <si>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</si>
  <si>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</si>
  <si>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</si>
  <si>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</si>
  <si>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</si>
  <si>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</si>
  <si>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</si>
  <si>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</si>
  <si>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</si>
  <si>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</si>
  <si>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</si>
  <si>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</si>
  <si>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</si>
  <si>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</si>
  <si>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</si>
  <si>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</si>
  <si>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</si>
  <si>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</si>
  <si>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</si>
  <si>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</si>
  <si>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</si>
  <si>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</si>
  <si>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</si>
  <si>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</si>
  <si>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</si>
  <si>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</si>
  <si>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</si>
  <si>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</si>
  <si>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</si>
  <si>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</si>
  <si>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</si>
  <si>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</si>
  <si>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</si>
  <si>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</si>
  <si>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</si>
  <si>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</si>
  <si>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</si>
  <si>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</si>
  <si>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</si>
  <si>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</si>
  <si>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</si>
  <si>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</si>
  <si>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</si>
  <si>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</si>
  <si>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</si>
  <si>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</si>
  <si>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</si>
  <si>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</si>
  <si>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</si>
  <si>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</si>
  <si>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</si>
  <si>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</si>
  <si>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</si>
  <si>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</si>
  <si>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</si>
  <si>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</si>
  <si>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</si>
  <si>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</si>
  <si>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</si>
  <si>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</si>
  <si>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</si>
  <si>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</si>
  <si>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</si>
  <si>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</si>
  <si>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</si>
  <si>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</si>
  <si>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</si>
  <si>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</si>
  <si>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</si>
  <si>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</si>
  <si>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</si>
  <si>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</si>
  <si>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</si>
  <si>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</si>
  <si>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</si>
  <si>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</si>
  <si>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</si>
  <si>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</si>
  <si>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</si>
  <si>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</si>
  <si>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</si>
  <si>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</si>
  <si>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</si>
  <si>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</si>
  <si>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</si>
  <si>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</si>
  <si>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</si>
  <si>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</si>
  <si>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</si>
  <si>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</si>
  <si>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</si>
  <si>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</si>
  <si>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</si>
  <si>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</si>
  <si>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</si>
  <si>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</si>
  <si>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</si>
  <si>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</si>
  <si>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</si>
  <si>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</si>
  <si>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</si>
  <si>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</si>
  <si>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</si>
  <si>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</si>
  <si>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</si>
  <si>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</si>
  <si>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</si>
  <si>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</si>
  <si>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</si>
  <si>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</si>
  <si>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</si>
  <si>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</si>
  <si>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</si>
  <si>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</si>
  <si>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</si>
  <si>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</si>
  <si>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</si>
  <si>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</si>
  <si>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</si>
  <si>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</si>
  <si>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</si>
  <si>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</si>
  <si>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</si>
  <si>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</si>
  <si>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</si>
  <si>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</si>
  <si>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</si>
  <si>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</si>
  <si>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</si>
  <si>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</si>
  <si>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</si>
  <si>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</si>
  <si>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</si>
  <si>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</si>
  <si>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</si>
  <si>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</si>
  <si>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</si>
  <si>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</si>
  <si>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</si>
  <si>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</si>
  <si>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</si>
  <si>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</si>
  <si>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</si>
  <si>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</si>
  <si>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</si>
  <si>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</si>
  <si>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</si>
  <si>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</si>
  <si>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</si>
  <si>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</si>
  <si>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</si>
  <si>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</si>
  <si>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</si>
  <si>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</si>
  <si>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</si>
  <si>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</si>
  <si>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</si>
  <si>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</si>
  <si>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</si>
  <si>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</si>
  <si>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</si>
  <si>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</si>
  <si>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</si>
  <si>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</si>
  <si>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</si>
  <si>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</si>
  <si>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</si>
  <si>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</si>
  <si>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</si>
  <si>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</si>
  <si>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</si>
  <si>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</si>
  <si>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</si>
  <si>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</si>
  <si>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</si>
  <si>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</si>
  <si>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</si>
  <si>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</si>
  <si>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</si>
  <si>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</si>
  <si>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</si>
  <si>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</si>
  <si>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</si>
  <si>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</si>
  <si>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</si>
  <si>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</si>
  <si>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</si>
  <si>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</si>
  <si>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</si>
  <si>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</si>
  <si>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</si>
  <si>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</si>
  <si>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</si>
  <si>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</si>
  <si>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</si>
  <si>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</si>
  <si>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</si>
  <si>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</si>
  <si>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</si>
  <si>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</si>
  <si>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</si>
  <si>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</si>
  <si>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</si>
  <si>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</si>
  <si>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</si>
  <si>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</si>
  <si>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</si>
  <si>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</si>
  <si>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</si>
  <si>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</si>
  <si>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</si>
  <si>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</si>
  <si>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</si>
  <si>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</si>
  <si>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</si>
  <si>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</si>
  <si>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</si>
  <si>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</si>
  <si>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</si>
  <si>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</si>
  <si>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</si>
  <si>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</si>
  <si>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</si>
  <si>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</si>
  <si>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</si>
  <si>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</si>
  <si>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</si>
  <si>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</si>
  <si>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</si>
  <si>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</si>
  <si>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</si>
  <si>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</si>
  <si>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</si>
  <si>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</si>
  <si>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</si>
  <si>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</si>
  <si>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</si>
  <si>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</si>
  <si>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</si>
  <si>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</si>
  <si>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</si>
  <si>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</si>
  <si>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</si>
  <si>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</si>
  <si>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</si>
  <si>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</si>
  <si>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</si>
  <si>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</si>
  <si>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</si>
  <si>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</si>
  <si>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</si>
  <si>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</si>
  <si>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</si>
  <si>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</si>
  <si>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</si>
  <si>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</si>
  <si>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</si>
  <si>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</si>
  <si>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</si>
  <si>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</si>
  <si>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</si>
  <si>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</si>
  <si>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</si>
  <si>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</si>
  <si>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</si>
  <si>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</si>
  <si>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</si>
  <si>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</si>
  <si>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</si>
  <si>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</si>
  <si>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</si>
  <si>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</si>
  <si>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</si>
  <si>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</si>
  <si>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</si>
  <si>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</si>
  <si>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</si>
  <si>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</si>
  <si>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</si>
  <si>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</si>
  <si>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</si>
  <si>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</si>
  <si>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</si>
  <si>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</si>
  <si>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</si>
  <si>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</si>
  <si>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</si>
  <si>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</si>
  <si>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</si>
  <si>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</si>
  <si>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</si>
  <si>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</si>
  <si>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</si>
  <si>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</si>
  <si>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</si>
  <si>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</si>
  <si>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</si>
  <si>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</si>
  <si>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</si>
  <si>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</si>
  <si>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</si>
  <si>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</si>
  <si>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</si>
  <si>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</si>
  <si>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</si>
  <si>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</si>
  <si>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</si>
  <si>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</si>
  <si>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</si>
  <si>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</si>
  <si>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</si>
  <si>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</si>
  <si>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</si>
  <si>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</si>
  <si>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</si>
  <si>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</si>
  <si>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</si>
  <si>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</si>
  <si>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</si>
  <si>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</si>
  <si>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</si>
  <si>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</si>
  <si>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</si>
  <si>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</si>
  <si>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</si>
  <si>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</si>
  <si>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</si>
  <si>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</si>
  <si>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</si>
  <si>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</si>
  <si>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</si>
  <si>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</si>
  <si>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</si>
  <si>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</si>
  <si>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</si>
  <si>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</si>
  <si>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</si>
  <si>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</si>
  <si>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</si>
  <si>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</si>
  <si>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</si>
  <si>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</si>
  <si>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</si>
  <si>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</si>
  <si>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</si>
  <si>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</si>
  <si>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</si>
  <si>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</si>
  <si>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</si>
  <si>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</si>
  <si>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</si>
  <si>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</si>
  <si>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</si>
  <si>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</si>
  <si>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</si>
  <si>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</si>
  <si>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</si>
  <si>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</si>
  <si>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</si>
  <si>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</si>
  <si>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</si>
  <si>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</si>
  <si>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</si>
  <si>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</si>
  <si>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</si>
  <si>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</si>
  <si>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</si>
  <si>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</si>
  <si>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</si>
  <si>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</si>
  <si>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</si>
  <si>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</si>
  <si>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</si>
  <si>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</si>
  <si>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</si>
  <si>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</si>
  <si>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</si>
  <si>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</si>
  <si>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</si>
  <si>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</si>
  <si>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</si>
  <si>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</si>
  <si>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</si>
  <si>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</si>
  <si>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</si>
  <si>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</si>
  <si>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</si>
  <si>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</si>
  <si>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</si>
  <si>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</si>
  <si>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</si>
  <si>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</si>
  <si>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</si>
  <si>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</si>
  <si>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</si>
  <si>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</si>
  <si>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</si>
  <si>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</si>
  <si>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</si>
  <si>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</si>
  <si>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</si>
  <si>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</si>
  <si>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</si>
  <si>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</si>
  <si>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</si>
  <si>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</si>
  <si>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</si>
  <si>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</si>
  <si>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</si>
  <si>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</si>
  <si>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</si>
  <si>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</si>
  <si>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</si>
  <si>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</si>
  <si>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</si>
  <si>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</si>
  <si>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</si>
  <si>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</si>
  <si>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</si>
  <si>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</si>
  <si>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</si>
  <si>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</si>
  <si>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</si>
  <si>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</si>
  <si>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</si>
  <si>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</si>
  <si>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</si>
  <si>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</si>
  <si>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</si>
  <si>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</si>
  <si>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</si>
  <si>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</si>
  <si>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</si>
  <si>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</si>
  <si>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</si>
  <si>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</si>
  <si>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</si>
  <si>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</si>
  <si>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</si>
  <si>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</si>
  <si>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</si>
  <si>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</si>
  <si>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</si>
  <si>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</si>
  <si>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</si>
  <si>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</si>
  <si>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</si>
  <si>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</si>
  <si>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</si>
  <si>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</si>
  <si>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</si>
  <si>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</si>
  <si>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</si>
  <si>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</si>
  <si>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</si>
  <si>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</si>
  <si>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</si>
  <si>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</si>
  <si>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</si>
  <si>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</si>
  <si>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</si>
  <si>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</si>
  <si>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</si>
  <si>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</si>
  <si>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</si>
  <si>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</si>
  <si>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</si>
  <si>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</si>
  <si>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</si>
  <si>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</si>
  <si>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</si>
  <si>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</si>
  <si>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</si>
  <si>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</si>
  <si>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</si>
  <si>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</si>
  <si>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</si>
  <si>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</si>
  <si>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</si>
  <si>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</si>
  <si>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</si>
  <si>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</si>
  <si>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</si>
  <si>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</si>
  <si>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</si>
  <si>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</si>
  <si>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</si>
  <si>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</si>
  <si>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</si>
  <si>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</si>
  <si>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</si>
  <si>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</si>
  <si>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</si>
  <si>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</si>
  <si>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</si>
  <si>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</si>
  <si>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</si>
  <si>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</si>
  <si>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</si>
  <si>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</si>
  <si>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</si>
  <si>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</si>
  <si>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</si>
  <si>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</si>
  <si>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</si>
  <si>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</si>
  <si>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</si>
  <si>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</si>
  <si>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</si>
  <si>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</si>
  <si>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</si>
  <si>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</si>
  <si>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</si>
  <si>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</si>
  <si>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</si>
  <si>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</si>
  <si>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</si>
  <si>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</si>
  <si>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</si>
  <si>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</si>
  <si>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</si>
  <si>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</si>
  <si>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</si>
  <si>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</si>
  <si>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</si>
  <si>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</si>
  <si>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</si>
  <si>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</si>
  <si>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</si>
  <si>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</si>
  <si>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</si>
  <si>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</si>
  <si>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</si>
  <si>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</si>
  <si>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</si>
  <si>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</si>
  <si>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</si>
  <si>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</si>
  <si>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</si>
  <si>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</si>
  <si>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</si>
  <si>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</si>
  <si>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</si>
  <si>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</si>
  <si>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</si>
  <si>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</si>
  <si>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</si>
  <si>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</si>
  <si>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</si>
  <si>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</si>
  <si>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</si>
  <si>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</si>
  <si>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</si>
  <si>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</si>
  <si>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</si>
  <si>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</si>
  <si>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</si>
  <si>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</si>
  <si>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</si>
  <si>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</si>
  <si>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</si>
  <si>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</si>
  <si>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</si>
  <si>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</si>
  <si>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</si>
  <si>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</si>
  <si>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</si>
  <si>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</si>
  <si>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</si>
  <si>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</si>
  <si>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</si>
  <si>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</si>
  <si>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</si>
  <si>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</si>
  <si>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</si>
  <si>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</si>
  <si>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</si>
  <si>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</si>
  <si>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</si>
  <si>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</si>
  <si>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</si>
  <si>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</si>
  <si>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</si>
  <si>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</si>
  <si>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</si>
  <si>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</si>
  <si>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</si>
  <si>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</si>
  <si>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</si>
  <si>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</si>
  <si>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</si>
  <si>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</si>
  <si>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</si>
  <si>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</si>
  <si>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</si>
  <si>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</si>
  <si>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</si>
  <si>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</si>
  <si>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</si>
  <si>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</si>
  <si>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</si>
  <si>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</si>
  <si>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</si>
  <si>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</si>
  <si>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</si>
  <si>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</si>
  <si>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</si>
  <si>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</si>
  <si>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</si>
  <si>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</si>
  <si>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</si>
  <si>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</si>
  <si>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</si>
  <si>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</si>
  <si>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</si>
  <si>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</si>
  <si>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</si>
  <si>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</si>
  <si>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</si>
  <si>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</si>
  <si>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</si>
  <si>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</si>
  <si>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</si>
  <si>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</si>
  <si>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</si>
  <si>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</si>
  <si>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</si>
  <si>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</si>
  <si>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</si>
  <si>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</si>
  <si>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</si>
  <si>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</si>
  <si>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</si>
  <si>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</si>
  <si>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</si>
  <si>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</si>
  <si>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</si>
  <si>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</si>
  <si>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</si>
  <si>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</si>
  <si>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</si>
  <si>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</si>
  <si>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</si>
  <si>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</si>
  <si>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</si>
  <si>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</si>
  <si>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</si>
  <si>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</si>
  <si>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</si>
  <si>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</si>
  <si>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</si>
  <si>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</si>
  <si>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</si>
  <si>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</si>
  <si>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</si>
  <si>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</si>
  <si>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</si>
  <si>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</si>
  <si>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</si>
  <si>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</si>
  <si>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</si>
  <si>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</si>
  <si>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</si>
  <si>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</si>
  <si>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</si>
  <si>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</si>
  <si>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</si>
  <si>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</si>
  <si>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</si>
  <si>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</si>
  <si>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</si>
  <si>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</si>
  <si>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</si>
  <si>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</si>
  <si>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</si>
  <si>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</si>
  <si>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</si>
  <si>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</si>
  <si>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</si>
  <si>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</si>
  <si>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</si>
  <si>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</si>
  <si>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</si>
  <si>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</si>
  <si>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</si>
  <si>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</si>
  <si>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</si>
  <si>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</si>
  <si>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</si>
  <si>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</si>
  <si>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</si>
  <si>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</si>
  <si>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</si>
  <si>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</si>
  <si>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</si>
  <si>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</si>
  <si>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</si>
  <si>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</si>
  <si>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</si>
  <si>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</si>
  <si>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</si>
  <si>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</si>
  <si>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</si>
  <si>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</si>
  <si>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</si>
  <si>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</si>
  <si>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</si>
  <si>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</si>
  <si>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</si>
  <si>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</si>
  <si>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</si>
  <si>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</si>
  <si>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</si>
  <si>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</si>
  <si>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</si>
  <si>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</si>
  <si>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</si>
  <si>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</si>
  <si>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</si>
  <si>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</si>
  <si>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</si>
  <si>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</si>
  <si>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</si>
  <si>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</si>
  <si>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</si>
  <si>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</si>
  <si>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</si>
  <si>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</si>
  <si>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</si>
  <si>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</si>
  <si>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</si>
  <si>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</si>
  <si>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</si>
  <si>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</si>
  <si>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</si>
  <si>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</si>
  <si>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</si>
  <si>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</si>
  <si>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</si>
  <si>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</si>
  <si>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</si>
  <si>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</si>
  <si>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</si>
  <si>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</si>
  <si>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</si>
  <si>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</si>
  <si>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</si>
  <si>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</si>
  <si>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</si>
  <si>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</si>
  <si>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</si>
  <si>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</si>
  <si>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</si>
  <si>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</si>
  <si>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</si>
  <si>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</si>
  <si>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</si>
  <si>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</si>
  <si>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</si>
  <si>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</si>
  <si>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</si>
  <si>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</si>
  <si>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</si>
  <si>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</si>
  <si>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</si>
  <si>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</si>
  <si>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</si>
  <si>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</si>
  <si>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</si>
  <si>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</si>
  <si>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</si>
  <si>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</si>
  <si>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</si>
  <si>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</si>
  <si>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</si>
  <si>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</si>
  <si>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</si>
  <si>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</si>
  <si>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</si>
  <si>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</si>
  <si>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</si>
  <si>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</si>
  <si>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</si>
  <si>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</si>
  <si>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</si>
  <si>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</si>
  <si>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</si>
  <si>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</si>
  <si>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</si>
  <si>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</si>
  <si>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</si>
  <si>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</si>
  <si>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</si>
  <si>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</si>
  <si>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</si>
  <si>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</si>
  <si>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</si>
  <si>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</si>
  <si>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</si>
  <si>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</si>
  <si>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</si>
  <si>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</si>
  <si>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</si>
  <si>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</si>
  <si>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</si>
  <si>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</si>
  <si>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</si>
  <si>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</si>
  <si>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</si>
  <si>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</si>
  <si>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</si>
  <si>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</si>
  <si>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</si>
  <si>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</si>
  <si>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</si>
  <si>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</si>
  <si>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</si>
  <si>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</si>
  <si>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</si>
  <si>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</si>
  <si>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</si>
  <si>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</si>
  <si>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</si>
  <si>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</si>
  <si>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</si>
  <si>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</si>
  <si>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</si>
  <si>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</si>
  <si>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</si>
  <si>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</si>
  <si>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</si>
  <si>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</si>
  <si>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</si>
  <si>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</si>
  <si>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</si>
  <si>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</si>
  <si>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</si>
  <si>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</si>
  <si>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</si>
  <si>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</si>
  <si>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</si>
  <si>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</si>
  <si>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</si>
  <si>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</si>
  <si>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</si>
  <si>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</si>
  <si>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</si>
  <si>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</si>
  <si>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</si>
  <si>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</si>
  <si>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</si>
  <si>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</si>
  <si>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</si>
  <si>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</si>
  <si>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</si>
  <si>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</si>
  <si>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</si>
  <si>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</si>
  <si>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</si>
  <si>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</si>
  <si>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</si>
  <si>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</si>
  <si>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</si>
  <si>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</si>
  <si>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</si>
  <si>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</si>
  <si>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</si>
  <si>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</si>
  <si>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</si>
  <si>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</si>
  <si>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</si>
  <si>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</si>
  <si>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</si>
  <si>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</si>
  <si>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</si>
  <si>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</si>
  <si>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</si>
  <si>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</si>
  <si>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</si>
  <si>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</si>
  <si>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</si>
  <si>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</si>
  <si>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</si>
  <si>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</si>
  <si>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</si>
  <si>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</si>
  <si>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</si>
  <si>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</si>
  <si>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</si>
  <si>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</si>
  <si>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</si>
  <si>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</si>
  <si>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</si>
  <si>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</si>
  <si>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</si>
  <si>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</si>
  <si>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</si>
  <si>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</si>
  <si>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</si>
  <si>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</si>
  <si>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</si>
  <si>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</si>
  <si>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</si>
  <si>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</si>
  <si>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</si>
  <si>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</si>
  <si>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</si>
  <si>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</si>
  <si>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</si>
  <si>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</si>
  <si>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</si>
  <si>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</si>
  <si>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</si>
  <si>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</si>
  <si>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</si>
  <si>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</si>
  <si>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</si>
  <si>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</si>
  <si>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</si>
  <si>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</si>
  <si>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</si>
  <si>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</si>
  <si>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</si>
  <si>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</si>
  <si>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</si>
  <si>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</si>
  <si>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</si>
  <si>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</si>
  <si>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</si>
  <si>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</si>
  <si>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</si>
  <si>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</si>
  <si>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</si>
  <si>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</si>
  <si>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</si>
  <si>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</si>
  <si>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</si>
  <si>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</si>
  <si>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</si>
  <si>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</si>
  <si>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</si>
  <si>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</si>
  <si>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</si>
  <si>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</si>
  <si>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</si>
  <si>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</si>
  <si>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</si>
  <si>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</si>
  <si>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</si>
  <si>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</si>
  <si>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</si>
  <si>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</si>
  <si>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</si>
  <si>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</si>
  <si>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</si>
  <si>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</si>
  <si>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</si>
  <si>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</si>
  <si>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</si>
  <si>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</si>
  <si>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</si>
  <si>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</si>
  <si>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</si>
  <si>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</si>
  <si>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</si>
  <si>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</si>
  <si>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</si>
  <si>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</si>
  <si>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</si>
  <si>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</si>
  <si>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</si>
  <si>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</si>
  <si>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</si>
  <si>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</si>
  <si>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</si>
  <si>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</si>
  <si>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</si>
  <si>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</si>
  <si>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</si>
  <si>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</si>
  <si>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</si>
  <si>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</si>
  <si>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</si>
  <si>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</si>
  <si>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</si>
  <si>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</si>
  <si>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</si>
  <si>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</si>
  <si>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</si>
  <si>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</si>
  <si>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</si>
  <si>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</si>
  <si>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</si>
  <si>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</si>
  <si>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</si>
  <si>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</si>
  <si>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</si>
  <si>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</si>
  <si>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</si>
  <si>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</si>
  <si>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</si>
  <si>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</si>
  <si>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</si>
  <si>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</si>
  <si>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</si>
  <si>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</si>
  <si>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</si>
  <si>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</si>
  <si>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</si>
  <si>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</si>
  <si>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</si>
  <si>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</si>
  <si>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</si>
  <si>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</si>
  <si>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</si>
  <si>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</si>
  <si>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</si>
  <si>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</si>
  <si>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</si>
  <si>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</si>
  <si>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</si>
  <si>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</si>
  <si>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</si>
  <si>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</si>
  <si>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</si>
  <si>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</si>
  <si>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</si>
  <si>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</si>
  <si>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</si>
  <si>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</si>
  <si>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</si>
  <si>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</si>
  <si>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</si>
  <si>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</si>
  <si>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</si>
  <si>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</si>
  <si>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</si>
  <si>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</si>
  <si>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</si>
  <si>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</si>
  <si>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</si>
  <si>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</si>
  <si>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</si>
  <si>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</si>
  <si>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</si>
  <si>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</si>
  <si>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</si>
  <si>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</si>
  <si>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</si>
  <si>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</si>
  <si>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</si>
  <si>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</si>
  <si>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</si>
  <si>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</si>
  <si>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</si>
  <si>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</si>
  <si>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</si>
  <si>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</si>
  <si>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</si>
  <si>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</si>
  <si>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</si>
  <si>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</si>
  <si>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</si>
  <si>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</si>
  <si>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</si>
  <si>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</si>
  <si>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</si>
  <si>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</si>
  <si>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</si>
  <si>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</si>
  <si>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</si>
  <si>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</si>
  <si>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</si>
  <si>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</si>
  <si>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</si>
  <si>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</si>
  <si>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</si>
  <si>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</si>
  <si>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</si>
  <si>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</si>
  <si>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</si>
  <si>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</si>
  <si>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</si>
  <si>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</si>
  <si>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</si>
  <si>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</si>
  <si>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</si>
  <si>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</si>
  <si>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</si>
  <si>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</si>
  <si>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</si>
  <si>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</si>
  <si>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</si>
  <si>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</si>
  <si>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</si>
  <si>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</si>
  <si>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</si>
  <si>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</si>
  <si>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</si>
  <si>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</si>
  <si>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</si>
  <si>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</si>
  <si>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</si>
  <si>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</si>
  <si>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</si>
  <si>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</si>
  <si>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</si>
  <si>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</si>
  <si>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</si>
  <si>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</si>
  <si>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</si>
  <si>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</si>
  <si>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</si>
  <si>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</si>
  <si>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</si>
  <si>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</si>
  <si>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</si>
  <si>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</si>
  <si>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</si>
  <si>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</si>
  <si>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</si>
  <si>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</si>
  <si>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</si>
  <si>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</si>
  <si>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</si>
  <si>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</si>
  <si>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</si>
  <si>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</si>
  <si>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</si>
  <si>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</si>
  <si>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</si>
  <si>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</si>
  <si>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</si>
  <si>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</si>
  <si>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</si>
  <si>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</si>
  <si>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</si>
  <si>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</si>
  <si>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</si>
  <si>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</si>
  <si>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</si>
  <si>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</si>
  <si>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</si>
  <si>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</si>
  <si>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</si>
  <si>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</si>
  <si>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</si>
  <si>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</si>
  <si>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</si>
  <si>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</si>
  <si>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</si>
  <si>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</si>
  <si>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</si>
  <si>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</si>
  <si>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</si>
  <si>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</si>
  <si>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</si>
  <si>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</si>
  <si>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</si>
  <si>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</si>
  <si>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</si>
  <si>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</si>
  <si>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</si>
  <si>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</si>
  <si>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</si>
  <si>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</si>
  <si>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</si>
  <si>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</si>
  <si>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</si>
  <si>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</si>
  <si>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</si>
  <si>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</si>
  <si>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</si>
  <si>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</si>
  <si>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</si>
  <si>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</si>
  <si>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</si>
  <si>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</si>
  <si>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</si>
  <si>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</si>
  <si>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</si>
  <si>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</si>
  <si>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</si>
  <si>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</si>
  <si>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</si>
  <si>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</si>
  <si>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</si>
  <si>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</si>
  <si>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</si>
  <si>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</si>
  <si>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</si>
  <si>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</si>
  <si>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</si>
  <si>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</si>
  <si>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</si>
  <si>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</si>
  <si>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</si>
  <si>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</si>
  <si>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</si>
  <si>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</si>
  <si>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</si>
  <si>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</si>
  <si>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</si>
  <si>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</si>
  <si>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</si>
  <si>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</si>
  <si>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</si>
  <si>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</si>
  <si>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</si>
  <si>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</si>
  <si>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</si>
  <si>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</si>
  <si>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</si>
  <si>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</si>
  <si>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</si>
  <si>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</si>
  <si>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</si>
  <si>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</si>
  <si>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</si>
  <si>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</si>
  <si>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</si>
  <si>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</si>
  <si>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</si>
  <si>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</si>
  <si>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</si>
  <si>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</si>
  <si>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</si>
  <si>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</si>
  <si>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</si>
  <si>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</si>
  <si>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</si>
  <si>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</si>
  <si>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</si>
  <si>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</si>
  <si>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</si>
  <si>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</si>
  <si>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</si>
  <si>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</si>
  <si>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</si>
  <si>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</si>
  <si>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</si>
  <si>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</si>
  <si>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</si>
  <si>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</si>
  <si>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</si>
  <si>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</si>
  <si>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</si>
  <si>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</si>
  <si>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</si>
  <si>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</si>
  <si>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</si>
  <si>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</si>
  <si>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</si>
  <si>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</si>
  <si>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</si>
  <si>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</si>
  <si>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</si>
  <si>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</si>
  <si>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</si>
  <si>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</si>
  <si>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</si>
  <si>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</si>
  <si>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</si>
  <si>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</si>
  <si>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</si>
  <si>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</si>
  <si>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</si>
  <si>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</si>
  <si>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</si>
  <si>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</si>
  <si>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</si>
  <si>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</si>
  <si>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</si>
  <si>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</si>
  <si>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</si>
  <si>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</si>
  <si>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</si>
  <si>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</si>
  <si>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</si>
  <si>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</si>
  <si>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</si>
  <si>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</si>
  <si>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</si>
  <si>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</si>
  <si>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</si>
  <si>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</si>
  <si>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</si>
  <si>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</si>
  <si>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</si>
  <si>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</si>
  <si>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</si>
  <si>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</si>
  <si>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</si>
  <si>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</si>
  <si>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</si>
  <si>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</si>
  <si>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</si>
  <si>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</si>
  <si>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</si>
  <si>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</si>
  <si>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</si>
  <si>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</si>
  <si>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</si>
  <si>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</si>
  <si>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</si>
  <si>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</si>
  <si>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</si>
  <si>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</si>
  <si>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</si>
  <si>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</si>
  <si>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</si>
  <si>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</si>
  <si>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</si>
  <si>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</si>
  <si>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</si>
  <si>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</si>
  <si>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</si>
  <si>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</si>
  <si>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</si>
  <si>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</si>
  <si>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</si>
  <si>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</si>
  <si>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</si>
  <si>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</si>
  <si>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</si>
  <si>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</si>
  <si>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</si>
  <si>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</si>
  <si>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</si>
  <si>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</si>
  <si>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</si>
  <si>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</si>
  <si>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</si>
  <si>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</si>
  <si>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</si>
  <si>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</si>
  <si>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</si>
  <si>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</si>
  <si>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</si>
  <si>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</si>
  <si>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</si>
  <si>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</si>
  <si>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</si>
  <si>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</si>
  <si>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</si>
  <si>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</si>
  <si>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</si>
  <si>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</si>
  <si>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</si>
  <si>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</si>
  <si>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</si>
  <si>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</si>
  <si>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</si>
  <si>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</si>
  <si>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</si>
  <si>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</si>
  <si>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</si>
  <si>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</si>
  <si>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</si>
  <si>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</si>
  <si>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</si>
  <si>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</si>
  <si>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</si>
  <si>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</si>
  <si>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</si>
  <si>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</si>
  <si>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</si>
  <si>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</si>
  <si>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</si>
  <si>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</si>
  <si>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</si>
  <si>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</si>
  <si>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</si>
  <si>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</si>
  <si>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</si>
  <si>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</si>
  <si>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</si>
  <si>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</si>
  <si>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</si>
  <si>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</si>
  <si>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</si>
  <si>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</si>
  <si>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</si>
  <si>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</si>
  <si>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</si>
  <si>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</si>
  <si>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</si>
  <si>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</si>
  <si>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</si>
  <si>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</si>
  <si>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</si>
  <si>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</si>
  <si>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</si>
  <si>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</si>
  <si>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</si>
  <si>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</si>
  <si>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</si>
  <si>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</si>
  <si>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</si>
  <si>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</si>
  <si>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</si>
  <si>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</si>
  <si>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</si>
  <si>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</si>
  <si>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</si>
  <si>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</si>
  <si>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</si>
  <si>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</si>
  <si>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</si>
  <si>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</si>
  <si>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</si>
  <si>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</si>
  <si>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</si>
  <si>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</si>
  <si>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</si>
  <si>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</si>
  <si>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</si>
  <si>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</si>
  <si>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</si>
  <si>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</si>
  <si>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</si>
  <si>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</si>
  <si>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</si>
  <si>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</si>
  <si>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</si>
  <si>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</si>
  <si>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</si>
  <si>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</si>
  <si>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</si>
  <si>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</si>
  <si>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</si>
  <si>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</si>
  <si>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</si>
  <si>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</si>
  <si>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</si>
  <si>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</si>
  <si>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</si>
  <si>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</si>
  <si>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</si>
  <si>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</si>
  <si>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</si>
  <si>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</si>
  <si>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</si>
  <si>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</si>
  <si>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</si>
  <si>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</si>
  <si>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</si>
  <si>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</si>
  <si>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</si>
  <si>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</si>
  <si>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</si>
  <si>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</si>
  <si>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</si>
  <si>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</si>
  <si>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</si>
  <si>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</si>
  <si>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</si>
  <si>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</si>
  <si>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</si>
  <si>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</si>
  <si>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</si>
  <si>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</si>
  <si>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</si>
  <si>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</si>
  <si>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</si>
  <si>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</si>
  <si>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</si>
  <si>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</si>
  <si>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</si>
  <si>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</si>
  <si>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</si>
  <si>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</si>
  <si>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</si>
  <si>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</si>
  <si>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</si>
  <si>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</si>
  <si>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</si>
  <si>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</si>
  <si>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</si>
  <si>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</si>
  <si>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</si>
  <si>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</si>
  <si>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</si>
  <si>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</si>
  <si>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</si>
  <si>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</si>
  <si>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</si>
  <si>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</si>
  <si>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</si>
  <si>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</si>
  <si>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</si>
  <si>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</si>
  <si>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</si>
  <si>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</si>
  <si>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</si>
  <si>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</si>
  <si>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</si>
  <si>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</si>
  <si>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</si>
  <si>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</si>
  <si>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</si>
  <si>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</si>
  <si>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</si>
  <si>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</si>
  <si>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</si>
  <si>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</si>
  <si>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</si>
  <si>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</si>
  <si>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</si>
  <si>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</si>
  <si>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</si>
  <si>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</si>
  <si>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</si>
  <si>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</si>
  <si>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</si>
  <si>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</si>
  <si>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</si>
  <si>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</si>
  <si>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</si>
  <si>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</si>
  <si>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</si>
  <si>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</si>
  <si>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</si>
  <si>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</si>
  <si>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</si>
  <si>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</si>
  <si>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</si>
  <si>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</si>
  <si>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</si>
  <si>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</si>
  <si>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</si>
  <si>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</si>
  <si>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</si>
  <si>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</si>
  <si>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</si>
  <si>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</si>
  <si>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</si>
  <si>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</si>
  <si>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</si>
  <si>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</si>
  <si>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</si>
  <si>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</si>
  <si>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</si>
  <si>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</si>
  <si>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</si>
  <si>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</si>
  <si>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</si>
  <si>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</si>
  <si>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</si>
  <si>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</si>
  <si>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</si>
  <si>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</si>
  <si>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</si>
  <si>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</si>
  <si>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</si>
  <si>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</si>
  <si>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</si>
  <si>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</si>
  <si>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</si>
  <si>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</si>
  <si>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</si>
  <si>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</si>
  <si>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</si>
  <si>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</si>
  <si>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</si>
  <si>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</si>
  <si>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</si>
  <si>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</si>
  <si>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</si>
  <si>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</si>
  <si>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</si>
  <si>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</si>
  <si>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</si>
  <si>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</si>
  <si>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</si>
  <si>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</si>
  <si>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</si>
  <si>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</si>
  <si>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</si>
  <si>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</si>
  <si>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</si>
  <si>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</si>
  <si>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</si>
  <si>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</si>
  <si>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</si>
  <si>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</si>
  <si>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</si>
  <si>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</si>
  <si>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</si>
  <si>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</si>
  <si>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</si>
  <si>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</si>
  <si>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</si>
  <si>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</si>
  <si>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</si>
  <si>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</si>
  <si>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</si>
  <si>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</si>
  <si>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</si>
  <si>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</si>
  <si>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</si>
  <si>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</si>
  <si>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</si>
  <si>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</si>
  <si>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</si>
  <si>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</si>
  <si>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</si>
  <si>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</si>
  <si>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</si>
  <si>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</si>
  <si>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</si>
  <si>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</si>
  <si>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</si>
  <si>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</si>
  <si>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</si>
  <si>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</si>
  <si>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</si>
  <si>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</si>
  <si>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</si>
  <si>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</si>
  <si>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</si>
  <si>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</si>
  <si>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</si>
  <si>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</si>
  <si>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</si>
  <si>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</si>
  <si>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</si>
  <si>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</si>
  <si>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</si>
  <si>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</si>
  <si>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</si>
  <si>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</si>
  <si>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</si>
  <si>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</si>
  <si>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</si>
  <si>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</si>
  <si>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</si>
  <si>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</si>
  <si>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</si>
  <si>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</si>
  <si>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</si>
  <si>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</si>
  <si>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</si>
  <si>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</si>
  <si>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</si>
  <si>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</si>
  <si>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</si>
  <si>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</si>
  <si>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</si>
  <si>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</si>
  <si>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</si>
  <si>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</si>
  <si>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</si>
  <si>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</si>
  <si>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</si>
  <si>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</si>
  <si>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</si>
  <si>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</si>
  <si>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</si>
  <si>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</si>
  <si>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</si>
  <si>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</si>
  <si>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</si>
  <si>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</si>
  <si>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</si>
  <si>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</si>
  <si>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</si>
  <si>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</si>
  <si>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</si>
  <si>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</si>
  <si>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</si>
  <si>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</si>
  <si>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</si>
  <si>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</si>
  <si>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</si>
  <si>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</si>
  <si>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</si>
  <si>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</si>
  <si>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</si>
  <si>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</si>
  <si>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</si>
  <si>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</si>
  <si>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</si>
  <si>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</si>
  <si>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</si>
  <si>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</si>
  <si>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</si>
  <si>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</si>
  <si>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</si>
  <si>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</si>
  <si>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</si>
  <si>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</si>
  <si>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</si>
  <si>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</si>
  <si>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</si>
  <si>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</si>
  <si>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</si>
  <si>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</si>
  <si>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</si>
  <si>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</si>
  <si>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</si>
  <si>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</si>
  <si>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</si>
  <si>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</si>
  <si>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</si>
  <si>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</si>
  <si>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</si>
  <si>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</si>
  <si>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</si>
  <si>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</si>
  <si>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</si>
  <si>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</si>
  <si>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</si>
  <si>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</si>
  <si>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</si>
  <si>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</si>
  <si>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</si>
  <si>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</si>
  <si>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</si>
  <si>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</si>
  <si>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</si>
  <si>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</si>
  <si>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</si>
  <si>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</si>
  <si>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</si>
  <si>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</si>
  <si>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</si>
  <si>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</si>
  <si>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</si>
  <si>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</si>
  <si>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</si>
  <si>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</si>
  <si>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</si>
  <si>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</si>
  <si>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</si>
  <si>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</si>
  <si>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</si>
  <si>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</si>
  <si>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</si>
  <si>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</si>
  <si>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</si>
  <si>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</si>
  <si>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</si>
  <si>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</si>
  <si>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</si>
  <si>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</si>
  <si>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</si>
  <si>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</si>
  <si>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</si>
  <si>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</si>
  <si>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</si>
  <si>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</si>
  <si>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</si>
  <si>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</si>
  <si>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</si>
  <si>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</si>
  <si>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</si>
  <si>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</si>
  <si>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</si>
  <si>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</si>
  <si>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</si>
  <si>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</si>
  <si>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</si>
  <si>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</si>
  <si>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</si>
  <si>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</si>
  <si>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</si>
  <si>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</si>
  <si>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</si>
  <si>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</si>
  <si>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</si>
  <si>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</si>
  <si>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</si>
  <si>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</si>
  <si>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</si>
  <si>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</si>
  <si>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</si>
  <si>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</si>
  <si>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</si>
  <si>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</si>
  <si>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</si>
  <si>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</si>
  <si>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</si>
  <si>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</si>
  <si>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</si>
  <si>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</si>
  <si>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</si>
  <si>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</si>
  <si>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</si>
  <si>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</si>
  <si>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</si>
  <si>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</si>
  <si>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</si>
  <si>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</si>
  <si>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</si>
  <si>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</si>
  <si>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</si>
  <si>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</si>
  <si>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</si>
  <si>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</si>
  <si>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</si>
  <si>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</si>
  <si>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</si>
  <si>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</si>
  <si>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</si>
  <si>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</si>
  <si>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</si>
  <si>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</si>
  <si>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</si>
  <si>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</si>
  <si>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</si>
  <si>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</si>
  <si>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</si>
  <si>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</si>
  <si>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</si>
  <si>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</si>
  <si>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</si>
  <si>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</si>
  <si>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</si>
  <si>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</si>
  <si>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</si>
  <si>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</si>
  <si>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</si>
  <si>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</si>
  <si>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</si>
  <si>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</si>
  <si>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</si>
  <si>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</si>
  <si>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</si>
  <si>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</si>
  <si>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</si>
  <si>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</si>
  <si>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</si>
  <si>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</si>
  <si>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</si>
  <si>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</si>
  <si>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</si>
  <si>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</si>
  <si>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</si>
  <si>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</si>
  <si>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</si>
  <si>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</si>
  <si>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</si>
  <si>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</si>
  <si>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</si>
  <si>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</si>
  <si>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</si>
  <si>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</si>
  <si>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</si>
  <si>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</si>
  <si>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</si>
  <si>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</si>
  <si>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</si>
  <si>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</si>
  <si>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</si>
  <si>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</si>
  <si>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</si>
  <si>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</si>
  <si>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</si>
  <si>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</si>
  <si>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</si>
  <si>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</si>
  <si>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</si>
  <si>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</si>
  <si>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</si>
  <si>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</si>
  <si>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</si>
  <si>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</si>
  <si>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</si>
  <si>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</si>
  <si>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</si>
  <si>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</si>
  <si>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</si>
  <si>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</si>
  <si>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</si>
  <si>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</si>
  <si>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</si>
  <si>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</si>
  <si>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</si>
  <si>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</si>
  <si>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</si>
  <si>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</si>
  <si>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</si>
  <si>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</si>
  <si>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</si>
  <si>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</si>
  <si>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</si>
  <si>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</si>
  <si>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</si>
  <si>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</si>
  <si>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</si>
  <si>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</si>
  <si>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</si>
  <si>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</si>
  <si>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</si>
  <si>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</si>
  <si>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</si>
  <si>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</si>
  <si>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</si>
  <si>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</si>
  <si>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</si>
  <si>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</si>
  <si>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</si>
  <si>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</si>
  <si>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</si>
  <si>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</si>
  <si>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</si>
  <si>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</si>
  <si>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</si>
  <si>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</si>
  <si>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</si>
  <si>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</si>
  <si>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</si>
  <si>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</si>
  <si>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</si>
  <si>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</si>
  <si>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</si>
  <si>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</si>
  <si>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</si>
  <si>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</si>
  <si>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</si>
  <si>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</si>
  <si>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</si>
  <si>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</si>
  <si>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</si>
  <si>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</si>
  <si>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</si>
  <si>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</si>
  <si>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</si>
  <si>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</si>
  <si>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</si>
  <si>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</si>
  <si>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</si>
  <si>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</si>
  <si>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</si>
  <si>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</si>
  <si>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</si>
  <si>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</si>
  <si>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</si>
  <si>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</si>
  <si>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</si>
  <si>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</si>
  <si>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</si>
  <si>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</si>
  <si>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</si>
  <si>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</si>
  <si>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</si>
  <si>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</si>
  <si>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</si>
  <si>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</si>
  <si>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</si>
  <si>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</si>
  <si>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</si>
  <si>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</si>
  <si>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</si>
  <si>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</si>
  <si>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</si>
  <si>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</si>
  <si>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</si>
  <si>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</si>
  <si>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</si>
  <si>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</si>
  <si>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</si>
  <si>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</si>
  <si>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</si>
  <si>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</si>
  <si>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</si>
  <si>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</si>
  <si>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</si>
  <si>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</si>
  <si>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</si>
  <si>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</si>
  <si>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</si>
  <si>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</si>
  <si>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</si>
  <si>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</si>
  <si>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</si>
  <si>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</si>
  <si>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</si>
  <si>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</si>
  <si>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</si>
  <si>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</si>
  <si>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</si>
  <si>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</si>
  <si>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</si>
  <si>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</si>
  <si>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</si>
  <si>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</si>
  <si>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</si>
  <si>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</si>
  <si>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</si>
  <si>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</si>
  <si>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</si>
  <si>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</si>
  <si>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</si>
  <si>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</si>
  <si>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</si>
  <si>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</si>
  <si>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</si>
  <si>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</si>
  <si>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</si>
  <si>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</si>
  <si>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</si>
  <si>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</si>
  <si>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</si>
  <si>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</si>
  <si>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</si>
  <si>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</si>
  <si>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</si>
  <si>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</si>
  <si>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</si>
  <si>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</si>
  <si>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</si>
  <si>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</si>
  <si>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</si>
  <si>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</si>
  <si>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</si>
  <si>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</si>
  <si>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</si>
  <si>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</si>
  <si>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</si>
  <si>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</si>
  <si>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</si>
  <si>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</si>
  <si>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</si>
  <si>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</si>
  <si>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</si>
  <si>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</si>
  <si>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</si>
  <si>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</si>
  <si>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</si>
  <si>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</si>
  <si>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</si>
  <si>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</si>
  <si>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</si>
  <si>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</si>
  <si>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</si>
  <si>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</si>
  <si>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</si>
  <si>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</si>
  <si>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</si>
  <si>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</si>
  <si>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</si>
  <si>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</si>
  <si>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</si>
  <si>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</si>
  <si>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</si>
  <si>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</si>
  <si>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</si>
  <si>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</si>
  <si>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</si>
  <si>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</si>
  <si>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</si>
  <si>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</si>
  <si>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</si>
  <si>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</si>
  <si>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</si>
  <si>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</si>
  <si>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</si>
  <si>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</si>
  <si>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</si>
  <si>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</si>
  <si>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</si>
  <si>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</si>
  <si>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</si>
  <si>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</si>
  <si>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</si>
  <si>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</si>
  <si>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</si>
  <si>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</si>
  <si>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</si>
  <si>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</si>
  <si>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</si>
  <si>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</si>
  <si>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</si>
  <si>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</si>
  <si>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</si>
  <si>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</si>
  <si>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</si>
  <si>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</si>
  <si>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</si>
  <si>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</si>
  <si>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</si>
  <si>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</si>
  <si>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</si>
  <si>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</si>
  <si>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</si>
  <si>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</si>
  <si>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</si>
  <si>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</si>
  <si>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</si>
  <si>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</si>
  <si>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</si>
  <si>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</si>
  <si>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</si>
  <si>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</si>
  <si>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</si>
  <si>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</si>
  <si>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</si>
  <si>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</si>
  <si>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</si>
  <si>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</si>
  <si>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</si>
  <si>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</si>
  <si>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</si>
  <si>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</si>
  <si>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</si>
  <si>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</si>
  <si>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</si>
  <si>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</si>
  <si>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</si>
  <si>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</si>
  <si>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</si>
  <si>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</si>
  <si>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</si>
  <si>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</si>
  <si>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</si>
  <si>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</si>
  <si>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</si>
  <si>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</si>
  <si>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</si>
  <si>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</si>
  <si>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</si>
  <si>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</si>
  <si>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</si>
  <si>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</si>
  <si>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</si>
  <si>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</si>
  <si>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</si>
  <si>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</si>
  <si>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</si>
  <si>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</si>
  <si>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</si>
  <si>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</si>
  <si>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</si>
  <si>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</si>
  <si>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</si>
  <si>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</si>
  <si>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</si>
  <si>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</si>
  <si>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</si>
  <si>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</si>
  <si>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</si>
  <si>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</si>
  <si>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</si>
  <si>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</si>
  <si>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</si>
  <si>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</si>
  <si>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</si>
  <si>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</si>
  <si>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</si>
  <si>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</si>
  <si>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</si>
  <si>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</si>
  <si>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</si>
  <si>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</si>
  <si>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</si>
  <si>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</si>
  <si>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</si>
  <si>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</si>
  <si>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</si>
  <si>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</si>
  <si>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</si>
  <si>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</si>
  <si>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</si>
  <si>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</si>
  <si>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</si>
  <si>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</si>
  <si>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</si>
  <si>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</si>
  <si>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</si>
  <si>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</si>
  <si>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</si>
  <si>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</si>
  <si>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</si>
  <si>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</si>
  <si>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</si>
  <si>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</si>
  <si>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</si>
  <si>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</si>
  <si>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</si>
  <si>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</si>
  <si>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</si>
  <si>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</si>
  <si>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</si>
  <si>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</si>
  <si>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</si>
  <si>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</si>
  <si>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</si>
  <si>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</si>
  <si>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</si>
  <si>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</si>
  <si>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</si>
  <si>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</si>
  <si>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</si>
  <si>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</si>
  <si>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</si>
  <si>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</si>
  <si>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</si>
  <si>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</si>
  <si>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</si>
  <si>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</si>
  <si>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</si>
  <si>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</si>
  <si>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</si>
  <si>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</si>
  <si>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</si>
  <si>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</si>
  <si>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</si>
  <si>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</si>
  <si>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</si>
  <si>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</si>
  <si>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</si>
  <si>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</si>
  <si>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</si>
  <si>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</si>
  <si>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</si>
  <si>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</si>
  <si>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</si>
  <si>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</si>
  <si>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</si>
  <si>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</si>
  <si>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</si>
  <si>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</si>
  <si>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</si>
  <si>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</si>
  <si>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</si>
  <si>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</si>
  <si>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</si>
  <si>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</si>
  <si>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</si>
  <si>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</si>
  <si>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</si>
  <si>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</si>
  <si>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</si>
  <si>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</si>
  <si>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</si>
  <si>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</si>
  <si>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</si>
  <si>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</si>
  <si>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</si>
  <si>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</si>
  <si>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</si>
  <si>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</si>
  <si>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</si>
  <si>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</si>
  <si>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</si>
  <si>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</si>
  <si>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</si>
  <si>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</si>
  <si>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</si>
  <si>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</si>
  <si>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</si>
  <si>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</si>
  <si>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</si>
  <si>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</si>
  <si>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</si>
  <si>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</si>
  <si>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</si>
  <si>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</si>
  <si>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</si>
  <si>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</si>
  <si>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</si>
  <si>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</si>
  <si>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</si>
  <si>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</si>
  <si>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</si>
  <si>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</si>
  <si>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</si>
  <si>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</si>
  <si>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</si>
  <si>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</si>
  <si>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</si>
  <si>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</si>
  <si>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</si>
  <si>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</si>
  <si>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</si>
  <si>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</si>
  <si>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</si>
  <si>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</si>
  <si>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</si>
  <si>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</si>
  <si>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</si>
  <si>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</si>
  <si>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</si>
  <si>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</si>
  <si>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</si>
  <si>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</si>
  <si>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</si>
  <si>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</si>
  <si>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</si>
  <si>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</si>
  <si>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</si>
  <si>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</si>
  <si>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</si>
  <si>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</si>
  <si>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</si>
  <si>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</si>
  <si>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</si>
  <si>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</si>
  <si>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</si>
  <si>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</si>
  <si>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</si>
  <si>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</si>
  <si>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</si>
  <si>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</si>
  <si>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</si>
  <si>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</si>
  <si>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</si>
  <si>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</si>
  <si>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</si>
  <si>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</si>
  <si>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</si>
  <si>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</si>
  <si>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</si>
  <si>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</si>
  <si>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</si>
  <si>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</si>
  <si>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</si>
  <si>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</si>
  <si>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</si>
  <si>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</si>
  <si>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</si>
  <si>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</si>
  <si>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</si>
  <si>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</si>
  <si>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</si>
  <si>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</si>
  <si>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</si>
  <si>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</si>
  <si>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</si>
  <si>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</si>
  <si>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</si>
  <si>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</si>
  <si>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</si>
  <si>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</si>
  <si>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</si>
  <si>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</si>
  <si>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</si>
  <si>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</si>
  <si>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</si>
  <si>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</si>
  <si>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</si>
  <si>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</si>
  <si>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</si>
  <si>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</si>
  <si>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</si>
  <si>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</si>
  <si>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</si>
  <si>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</si>
  <si>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</si>
  <si>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</si>
  <si>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</si>
  <si>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</si>
  <si>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</si>
  <si>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</si>
  <si>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</si>
  <si>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</si>
  <si>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</si>
  <si>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</si>
  <si>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</si>
  <si>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</si>
  <si>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</si>
  <si>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</si>
  <si>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</si>
  <si>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</si>
  <si>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</si>
  <si>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</si>
  <si>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</si>
  <si>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</si>
  <si>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</si>
  <si>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</si>
  <si>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</si>
  <si>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</si>
  <si>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</si>
  <si>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</si>
  <si>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</si>
  <si>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</si>
  <si>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</si>
  <si>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</si>
  <si>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</si>
  <si>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</si>
  <si>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</si>
  <si>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</si>
  <si>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</si>
  <si>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</si>
  <si>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</si>
  <si>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</si>
  <si>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</si>
  <si>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</si>
  <si>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</si>
  <si>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</si>
  <si>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</si>
  <si>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</si>
  <si>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</si>
  <si>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</si>
  <si>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</si>
  <si>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</si>
  <si>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</si>
  <si>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</si>
  <si>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</si>
  <si>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</si>
  <si>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</si>
  <si>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</si>
  <si>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</si>
  <si>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</si>
  <si>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</si>
  <si>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</si>
  <si>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</si>
  <si>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</si>
  <si>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</si>
  <si>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</si>
  <si>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</si>
  <si>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</si>
  <si>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</si>
  <si>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</si>
  <si>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</si>
  <si>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</si>
  <si>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</si>
  <si>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</si>
  <si>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</si>
  <si>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</si>
  <si>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</si>
  <si>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</si>
  <si>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</si>
  <si>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</si>
  <si>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</si>
  <si>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</si>
  <si>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</si>
  <si>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</si>
  <si>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</si>
  <si>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</si>
  <si>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</si>
  <si>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</si>
  <si>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</si>
  <si>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</si>
  <si>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</si>
  <si>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</si>
  <si>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</si>
  <si>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</si>
  <si>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</si>
  <si>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</si>
  <si>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</si>
  <si>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</si>
  <si>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</si>
  <si>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</si>
  <si>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</si>
  <si>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</si>
  <si>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</si>
  <si>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</si>
  <si>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</si>
  <si>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</si>
  <si>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</si>
  <si>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</si>
  <si>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</si>
  <si>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</si>
  <si>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</si>
  <si>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</si>
  <si>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</si>
  <si>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</si>
  <si>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</si>
  <si>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</si>
  <si>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</si>
  <si>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</si>
  <si>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</si>
  <si>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</si>
  <si>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</si>
  <si>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</si>
  <si>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</si>
  <si>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</si>
  <si>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</si>
  <si>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</si>
  <si>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</si>
  <si>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</si>
  <si>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</si>
  <si>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</si>
  <si>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</si>
  <si>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</si>
  <si>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</si>
  <si>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</si>
  <si>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</si>
  <si>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</si>
  <si>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</si>
  <si>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</si>
  <si>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</si>
  <si>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</si>
  <si>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</si>
  <si>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</si>
  <si>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</si>
  <si>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</si>
  <si>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</si>
  <si>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</si>
  <si>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</si>
  <si>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</si>
  <si>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</si>
  <si>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</si>
  <si>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</si>
  <si>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</si>
  <si>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</si>
  <si>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</si>
  <si>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</si>
  <si>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</si>
  <si>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</si>
  <si>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</si>
  <si>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</si>
  <si>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</si>
  <si>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</si>
  <si>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</si>
  <si>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</si>
  <si>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</si>
  <si>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</si>
  <si>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</si>
  <si>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</si>
  <si>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</si>
  <si>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</si>
  <si>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</si>
  <si>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</si>
  <si>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</si>
  <si>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</si>
  <si>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</si>
  <si>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</si>
  <si>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</si>
  <si>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</si>
  <si>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</si>
  <si>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</si>
  <si>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</si>
  <si>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</si>
  <si>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</si>
  <si>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</si>
  <si>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</si>
  <si>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</si>
  <si>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</si>
  <si>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</si>
  <si>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</si>
  <si>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</si>
  <si>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</si>
  <si>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</si>
  <si>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</si>
  <si>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</si>
  <si>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</si>
  <si>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</si>
  <si>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</si>
  <si>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</si>
  <si>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</si>
  <si>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</si>
  <si>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</si>
  <si>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</si>
  <si>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</si>
  <si>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</si>
  <si>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</si>
  <si>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</si>
  <si>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</si>
  <si>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</si>
  <si>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</si>
  <si>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</si>
  <si>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</si>
  <si>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</si>
  <si>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</si>
  <si>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</si>
  <si>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</si>
  <si>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</si>
  <si>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</si>
  <si>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</si>
  <si>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</si>
  <si>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</si>
  <si>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</si>
  <si>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</si>
  <si>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</si>
  <si>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</si>
  <si>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</si>
  <si>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</si>
  <si>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</si>
  <si>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</si>
  <si>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</si>
  <si>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</si>
  <si>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</si>
  <si>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</si>
  <si>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</si>
  <si>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</si>
  <si>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</si>
  <si>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</si>
  <si>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</si>
  <si>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</si>
  <si>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</si>
  <si>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</si>
  <si>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</si>
  <si>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</si>
  <si>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</si>
  <si>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</si>
  <si>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</si>
  <si>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</si>
  <si>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</si>
  <si>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</si>
  <si>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</si>
  <si>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</si>
  <si>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</si>
  <si>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</si>
  <si>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</si>
  <si>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</si>
  <si>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</si>
  <si>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</si>
  <si>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</si>
  <si>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</si>
  <si>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</si>
  <si>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</si>
  <si>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</si>
  <si>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</si>
  <si>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</si>
  <si>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</si>
  <si>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</si>
  <si>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</si>
  <si>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</si>
  <si>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</si>
  <si>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</si>
  <si>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</si>
  <si>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</si>
  <si>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</si>
  <si>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</si>
  <si>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</si>
  <si>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</si>
  <si>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</si>
  <si>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</si>
  <si>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</si>
  <si>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</si>
  <si>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</si>
  <si>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</si>
  <si>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</si>
  <si>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</si>
  <si>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</si>
  <si>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</si>
  <si>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</si>
  <si>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</si>
  <si>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</si>
  <si>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</si>
  <si>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</si>
  <si>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</si>
  <si>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</si>
  <si>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</si>
  <si>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</si>
  <si>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</si>
  <si>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</si>
  <si>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</si>
  <si>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</si>
  <si>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</si>
  <si>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</si>
  <si>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</si>
  <si>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</si>
  <si>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</si>
  <si>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</si>
  <si>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</si>
  <si>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</si>
  <si>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</si>
  <si>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</si>
  <si>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</si>
  <si>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</si>
  <si>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</si>
  <si>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</si>
  <si>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</si>
  <si>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</si>
  <si>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</si>
  <si>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</si>
  <si>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</si>
  <si>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</si>
  <si>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</si>
  <si>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</si>
  <si>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</si>
  <si>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</si>
  <si>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</si>
  <si>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</si>
  <si>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</si>
  <si>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</si>
  <si>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</si>
  <si>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</si>
  <si>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</si>
  <si>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</si>
  <si>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</si>
  <si>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</si>
  <si>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</si>
  <si>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</si>
  <si>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</si>
  <si>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</si>
  <si>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</si>
  <si>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</si>
  <si>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</si>
  <si>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</si>
  <si>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</si>
  <si>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</si>
  <si>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</si>
  <si>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</si>
  <si>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</si>
  <si>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</si>
  <si>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</si>
  <si>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</si>
  <si>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</si>
  <si>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</si>
  <si>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</si>
  <si>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</si>
  <si>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</si>
  <si>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</si>
  <si>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</si>
  <si>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</si>
  <si>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</si>
  <si>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</si>
  <si>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</si>
  <si>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</si>
  <si>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</si>
  <si>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</si>
  <si>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</si>
  <si>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</si>
  <si>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</si>
  <si>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</si>
  <si>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</si>
  <si>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</si>
  <si>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</si>
  <si>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</si>
  <si>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</si>
  <si>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</si>
  <si>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</si>
  <si>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</si>
  <si>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</si>
  <si>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</si>
  <si>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</si>
  <si>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</si>
  <si>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</si>
  <si>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</si>
  <si>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</si>
  <si>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</si>
  <si>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</si>
  <si>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</si>
  <si>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</si>
  <si>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</si>
  <si>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</si>
  <si>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</si>
  <si>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</si>
  <si>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</si>
  <si>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</si>
  <si>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</si>
  <si>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</si>
  <si>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</si>
  <si>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</si>
  <si>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</si>
  <si>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</si>
  <si>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</si>
  <si>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</si>
  <si>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</si>
  <si>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</si>
  <si>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</si>
  <si>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</si>
  <si>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</si>
  <si>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</si>
  <si>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</si>
  <si>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</si>
  <si>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</si>
  <si>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</si>
  <si>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</si>
  <si>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</si>
  <si>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</si>
  <si>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</si>
  <si>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</si>
  <si>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</si>
  <si>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</si>
  <si>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</si>
  <si>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</si>
  <si>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</si>
  <si>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</si>
  <si>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</si>
  <si>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</si>
  <si>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</si>
  <si>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</si>
  <si>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</si>
  <si>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</si>
  <si>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</si>
  <si>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</si>
  <si>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</si>
  <si>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</si>
  <si>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</si>
  <si>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</si>
  <si>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</si>
  <si>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</si>
  <si>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</si>
  <si>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</si>
  <si>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</si>
  <si>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</si>
  <si>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</si>
  <si>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</si>
  <si>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</si>
  <si>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</si>
  <si>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</si>
  <si>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</si>
  <si>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</si>
  <si>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</si>
  <si>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</si>
  <si>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</si>
  <si>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</si>
  <si>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</si>
  <si>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</si>
  <si>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</si>
  <si>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</si>
  <si>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</si>
  <si>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</si>
  <si>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</si>
  <si>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</si>
  <si>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</si>
  <si>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</si>
  <si>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</si>
  <si>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</si>
  <si>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</si>
  <si>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</si>
  <si>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</si>
  <si>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</si>
  <si>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</si>
  <si>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</si>
  <si>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</si>
  <si>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</si>
  <si>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</si>
  <si>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</si>
  <si>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</si>
  <si>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</si>
  <si>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</si>
  <si>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</si>
  <si>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</si>
  <si>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</si>
  <si>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</si>
  <si>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</si>
  <si>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</si>
  <si>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</si>
  <si>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</si>
  <si>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</si>
  <si>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</si>
  <si>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</si>
  <si>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</si>
  <si>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</si>
  <si>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</si>
  <si>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</si>
  <si>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</si>
  <si>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</si>
  <si>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</si>
  <si>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</si>
  <si>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</si>
  <si>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</si>
  <si>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</si>
  <si>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</si>
  <si>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</si>
  <si>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</si>
  <si>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</si>
  <si>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</si>
  <si>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</si>
  <si>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</si>
  <si>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</si>
  <si>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</si>
  <si>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</si>
  <si>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</si>
  <si>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</si>
  <si>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</si>
  <si>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</si>
  <si>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</si>
  <si>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</si>
  <si>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</si>
  <si>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</si>
  <si>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</si>
  <si>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</si>
  <si>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</si>
  <si>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</si>
  <si>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</si>
  <si>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</si>
  <si>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</si>
  <si>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</si>
  <si>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</si>
  <si>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</si>
  <si>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</si>
  <si>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</si>
  <si>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</si>
  <si>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</si>
  <si>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</si>
  <si>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</si>
  <si>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</si>
  <si>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</si>
  <si>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</si>
  <si>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</si>
  <si>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</si>
  <si>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</si>
  <si>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</si>
  <si>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</si>
  <si>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</si>
  <si>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</si>
  <si>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</si>
  <si>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</si>
  <si>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</si>
  <si>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</si>
  <si>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</si>
  <si>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</si>
  <si>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</si>
  <si>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</si>
  <si>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</si>
  <si>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</si>
  <si>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</si>
  <si>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</si>
  <si>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</si>
  <si>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</si>
  <si>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</si>
  <si>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</si>
  <si>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</si>
  <si>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</si>
  <si>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</si>
  <si>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</si>
  <si>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</si>
  <si>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</si>
  <si>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</si>
  <si>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</si>
  <si>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</si>
  <si>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</si>
  <si>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</si>
  <si>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</si>
  <si>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</si>
  <si>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</si>
  <si>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</si>
  <si>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</si>
  <si>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</si>
  <si>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</si>
  <si>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</si>
  <si>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</si>
  <si>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</si>
  <si>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</si>
  <si>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</si>
  <si>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</si>
  <si>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</si>
  <si>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</si>
  <si>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</si>
  <si>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</si>
  <si>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</si>
  <si>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</si>
  <si>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</si>
  <si>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</si>
  <si>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</si>
  <si>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</si>
  <si>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</si>
  <si>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</si>
  <si>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</si>
  <si>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</si>
  <si>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</si>
  <si>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</si>
  <si>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</si>
  <si>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</si>
  <si>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</si>
  <si>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</si>
  <si>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</si>
  <si>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</si>
  <si>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</si>
  <si>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</si>
  <si>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</si>
  <si>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</si>
  <si>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</si>
  <si>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</si>
  <si>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</si>
  <si>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</si>
  <si>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</si>
  <si>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</si>
  <si>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</si>
  <si>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</si>
  <si>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</si>
  <si>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</si>
  <si>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</si>
  <si>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</si>
  <si>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</si>
  <si>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</si>
  <si>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</si>
  <si>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</si>
  <si>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</si>
  <si>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</si>
  <si>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</si>
  <si>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</si>
  <si>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</si>
  <si>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</si>
  <si>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</si>
  <si>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</si>
  <si>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</si>
  <si>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</si>
  <si>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</si>
  <si>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</si>
  <si>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</si>
  <si>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</si>
  <si>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</si>
  <si>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</si>
  <si>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</si>
  <si>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</si>
  <si>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</si>
  <si>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</si>
  <si>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</si>
  <si>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</si>
  <si>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</si>
  <si>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</si>
  <si>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</si>
  <si>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</si>
  <si>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</si>
  <si>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</si>
  <si>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</si>
  <si>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</si>
  <si>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</si>
  <si>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</si>
  <si>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</si>
  <si>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</si>
  <si>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</si>
  <si>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</si>
  <si>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</si>
  <si>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</si>
  <si>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</si>
  <si>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</si>
  <si>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</si>
  <si>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</si>
  <si>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</si>
  <si>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</si>
  <si>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</si>
  <si>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</si>
  <si>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</si>
  <si>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</si>
  <si>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</si>
  <si>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</si>
  <si>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</si>
  <si>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</si>
  <si>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</si>
  <si>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</si>
  <si>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</si>
  <si>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</si>
  <si>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</si>
  <si>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</si>
  <si>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</si>
  <si>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</si>
  <si>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</si>
  <si>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</si>
  <si>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</si>
  <si>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</si>
  <si>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</si>
  <si>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</si>
  <si>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</si>
  <si>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</si>
  <si>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</si>
  <si>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</si>
  <si>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</si>
  <si>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</si>
  <si>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</si>
  <si>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</si>
  <si>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</si>
  <si>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</si>
  <si>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</si>
  <si>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</si>
  <si>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</si>
  <si>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</si>
  <si>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</si>
  <si>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</si>
  <si>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</si>
  <si>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</si>
  <si>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</si>
  <si>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</si>
  <si>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</si>
  <si>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</si>
  <si>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</si>
  <si>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</si>
  <si>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</si>
  <si>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</si>
  <si>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</si>
  <si>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</si>
  <si>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</si>
  <si>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</si>
  <si>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</si>
  <si>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</si>
  <si>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</si>
  <si>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</si>
  <si>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</si>
  <si>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</si>
  <si>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</si>
  <si>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</si>
  <si>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</si>
  <si>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</si>
  <si>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</si>
  <si>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</si>
  <si>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</si>
  <si>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</si>
  <si>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</si>
  <si>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</si>
  <si>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</si>
  <si>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</si>
  <si>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</si>
  <si>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</si>
  <si>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</si>
  <si>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</si>
  <si>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</si>
  <si>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</si>
  <si>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</si>
  <si>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</si>
  <si>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</si>
  <si>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</si>
  <si>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</si>
  <si>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</si>
  <si>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</si>
  <si>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</si>
  <si>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</si>
  <si>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</si>
  <si>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</si>
  <si>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</si>
  <si>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</si>
  <si>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</si>
  <si>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</si>
  <si>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</si>
  <si>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</si>
  <si>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</si>
  <si>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</si>
  <si>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</si>
  <si>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</si>
  <si>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</si>
  <si>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</si>
  <si>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</si>
  <si>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</si>
  <si>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</si>
  <si>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</si>
  <si>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</si>
  <si>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</si>
  <si>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</si>
  <si>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</si>
  <si>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</si>
  <si>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</si>
  <si>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</si>
  <si>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</si>
  <si>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</si>
  <si>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</si>
  <si>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</si>
  <si>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</si>
  <si>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</si>
  <si>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</si>
  <si>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</si>
  <si>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</si>
  <si>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</si>
  <si>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</si>
  <si>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</si>
  <si>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</si>
  <si>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</si>
  <si>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</si>
  <si>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</si>
  <si>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</si>
  <si>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</si>
  <si>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</si>
  <si>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</si>
  <si>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</si>
  <si>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</si>
  <si>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</si>
  <si>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</si>
  <si>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</si>
  <si>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</si>
  <si>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</si>
  <si>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</si>
  <si>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</si>
  <si>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</si>
  <si>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</si>
  <si>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</si>
  <si>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</si>
  <si>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</si>
  <si>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</si>
  <si>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</si>
  <si>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</si>
  <si>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</si>
  <si>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</si>
  <si>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</si>
  <si>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</si>
  <si>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</si>
  <si>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</si>
  <si>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</si>
  <si>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</si>
  <si>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</si>
  <si>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</si>
  <si>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</si>
  <si>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</si>
  <si>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</si>
  <si>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</si>
  <si>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</si>
  <si>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</si>
  <si>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</si>
  <si>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</si>
  <si>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</si>
  <si>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</si>
  <si>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</si>
  <si>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</si>
  <si>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</si>
  <si>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</si>
  <si>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</si>
  <si>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</si>
  <si>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</si>
  <si>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</si>
  <si>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</si>
  <si>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</si>
  <si>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</si>
  <si>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</si>
  <si>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</si>
  <si>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</si>
  <si>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</si>
  <si>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</si>
  <si>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</si>
  <si>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</si>
  <si>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</si>
  <si>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</si>
  <si>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</si>
  <si>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</si>
  <si>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</si>
  <si>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</si>
  <si>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</si>
  <si>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</si>
  <si>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</si>
  <si>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</si>
  <si>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</si>
  <si>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</si>
  <si>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</si>
  <si>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</si>
  <si>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</si>
  <si>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</si>
  <si>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</si>
  <si>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</si>
  <si>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</si>
  <si>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</si>
  <si>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</si>
  <si>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</si>
  <si>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</si>
  <si>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</si>
  <si>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</si>
  <si>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</si>
  <si>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</si>
  <si>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</si>
  <si>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</si>
  <si>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</si>
  <si>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</si>
  <si>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</si>
  <si>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</si>
  <si>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</si>
  <si>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</si>
  <si>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</si>
  <si>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</si>
  <si>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</si>
  <si>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</si>
  <si>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</si>
  <si>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</si>
  <si>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</si>
  <si>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</si>
  <si>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</si>
  <si>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</si>
  <si>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</si>
  <si>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</si>
  <si>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</si>
  <si>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</si>
  <si>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</si>
  <si>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</si>
  <si>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</si>
  <si>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</si>
  <si>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</si>
  <si>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</si>
  <si>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</si>
  <si>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</si>
  <si>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</si>
  <si>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</si>
  <si>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</si>
  <si>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</si>
  <si>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</si>
  <si>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</si>
  <si>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</si>
  <si>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</si>
  <si>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</si>
  <si>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</si>
  <si>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</si>
  <si>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</si>
  <si>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</si>
  <si>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</si>
  <si>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</si>
  <si>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</si>
  <si>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</si>
  <si>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</si>
  <si>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</si>
  <si>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</si>
  <si>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</si>
  <si>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</si>
  <si>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</si>
  <si>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</si>
  <si>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</si>
  <si>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</si>
  <si>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</si>
  <si>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</si>
  <si>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</si>
  <si>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</si>
  <si>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</si>
  <si>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</si>
  <si>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</si>
  <si>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</si>
  <si>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</si>
  <si>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</si>
  <si>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</si>
  <si>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</si>
  <si>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</si>
  <si>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</si>
  <si>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</si>
  <si>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</si>
  <si>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</si>
  <si>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</si>
  <si>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</si>
  <si>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</si>
  <si>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</si>
  <si>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</si>
  <si>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</si>
  <si>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</si>
  <si>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</si>
  <si>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</si>
  <si>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</si>
  <si>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</si>
  <si>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</si>
  <si>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</si>
  <si>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</si>
  <si>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</si>
  <si>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</si>
  <si>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</si>
  <si>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</si>
  <si>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</si>
  <si>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</si>
  <si>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</si>
  <si>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</si>
  <si>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</si>
  <si>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</si>
  <si>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</si>
  <si>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</si>
  <si>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</si>
  <si>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</si>
  <si>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</si>
  <si>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</si>
  <si>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</si>
  <si>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</si>
  <si>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</si>
  <si>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</si>
  <si>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</si>
  <si>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</si>
  <si>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</si>
  <si>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</si>
  <si>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</si>
  <si>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</si>
  <si>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</si>
  <si>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</si>
  <si>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</si>
  <si>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</si>
  <si>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</si>
  <si>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</si>
  <si>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</si>
  <si>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</si>
  <si>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</si>
  <si>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</si>
  <si>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</si>
  <si>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</si>
  <si>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</si>
  <si>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</si>
  <si>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</si>
  <si>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</si>
  <si>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</si>
  <si>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</si>
  <si>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</si>
  <si>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</si>
  <si>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</si>
  <si>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</si>
  <si>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</si>
  <si>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</si>
  <si>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</si>
  <si>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</si>
  <si>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</si>
  <si>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</si>
  <si>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</si>
  <si>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</si>
  <si>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</si>
  <si>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</si>
  <si>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</si>
  <si>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</si>
  <si>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</si>
  <si>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</si>
  <si>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</si>
  <si>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</si>
  <si>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</si>
  <si>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</si>
  <si>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</si>
  <si>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</si>
  <si>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</si>
  <si>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</si>
  <si>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</si>
  <si>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</si>
  <si>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</si>
  <si>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</si>
  <si>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</si>
  <si>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</si>
  <si>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</si>
  <si>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</si>
  <si>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</si>
  <si>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</si>
  <si>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</si>
  <si>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</si>
  <si>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</si>
  <si>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</si>
  <si>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</si>
  <si>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</si>
  <si>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</si>
  <si>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</si>
  <si>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</si>
  <si>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</si>
  <si>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</si>
  <si>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</si>
  <si>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</si>
  <si>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</si>
  <si>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</si>
  <si>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</si>
  <si>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</si>
  <si>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</si>
  <si>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</si>
  <si>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</si>
  <si>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</si>
  <si>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</si>
  <si>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</si>
  <si>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</si>
  <si>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</si>
  <si>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</si>
  <si>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</si>
  <si>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</si>
  <si>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</si>
  <si>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</si>
  <si>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</si>
  <si>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</si>
  <si>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</si>
  <si>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</si>
  <si>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</si>
  <si>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</si>
  <si>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</si>
  <si>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</si>
  <si>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</si>
  <si>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</si>
  <si>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</si>
  <si>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</si>
  <si>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</si>
  <si>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</si>
  <si>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</si>
  <si>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</si>
  <si>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</si>
  <si>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</si>
  <si>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</si>
  <si>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</si>
  <si>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</si>
  <si>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</si>
  <si>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</si>
  <si>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</si>
  <si>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</si>
  <si>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</si>
  <si>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</si>
  <si>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</si>
  <si>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</si>
  <si>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</si>
  <si>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</si>
  <si>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</si>
  <si>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</si>
  <si>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</si>
  <si>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</si>
  <si>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</si>
  <si>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</si>
  <si>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</si>
  <si>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</si>
  <si>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</si>
  <si>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</si>
  <si>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</si>
  <si>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</si>
  <si>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</si>
  <si>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</si>
  <si>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</si>
  <si>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</si>
  <si>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</si>
  <si>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</si>
  <si>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</si>
  <si>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</si>
  <si>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</si>
  <si>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</si>
  <si>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</si>
  <si>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</si>
  <si>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</si>
  <si>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</si>
  <si>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</si>
  <si>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</si>
  <si>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</si>
  <si>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</si>
  <si>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</si>
  <si>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</si>
  <si>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</si>
  <si>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</si>
  <si>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</si>
  <si>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</si>
  <si>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</si>
  <si>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</si>
  <si>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</si>
  <si>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</si>
  <si>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</si>
  <si>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</si>
  <si>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</si>
  <si>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</si>
  <si>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</si>
  <si>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</si>
  <si>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</si>
  <si>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</si>
  <si>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</si>
  <si>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</si>
  <si>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</si>
  <si>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</si>
  <si>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</si>
  <si>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</si>
  <si>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</si>
  <si>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</si>
  <si>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</si>
  <si>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</si>
  <si>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</si>
  <si>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</si>
  <si>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</si>
  <si>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</si>
  <si>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</si>
  <si>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</si>
  <si>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</si>
  <si>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</si>
  <si>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</si>
  <si>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</si>
  <si>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</si>
  <si>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</si>
  <si>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</si>
  <si>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</si>
  <si>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</si>
  <si>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</si>
  <si>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</si>
  <si>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</si>
  <si>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</si>
  <si>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</si>
  <si>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</si>
  <si>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</si>
  <si>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</si>
  <si>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</si>
  <si>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</si>
  <si>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</si>
  <si>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</si>
  <si>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</si>
  <si>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</si>
  <si>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</si>
  <si>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</si>
  <si>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</si>
  <si>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</si>
  <si>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</si>
  <si>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</si>
  <si>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</si>
  <si>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</si>
  <si>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</si>
  <si>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</si>
  <si>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</si>
  <si>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</si>
  <si>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</si>
  <si>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</si>
  <si>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</si>
  <si>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</si>
  <si>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</si>
  <si>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</si>
  <si>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</si>
  <si>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</si>
  <si>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</si>
  <si>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</si>
  <si>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</si>
  <si>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</si>
  <si>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</si>
  <si>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</si>
  <si>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</si>
  <si>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</si>
  <si>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</si>
  <si>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</si>
  <si>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</si>
  <si>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</si>
  <si>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</si>
  <si>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</si>
  <si>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</si>
  <si>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</si>
  <si>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</si>
  <si>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</si>
  <si>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</si>
  <si>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</si>
  <si>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</si>
  <si>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</si>
  <si>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</si>
  <si>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</si>
  <si>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</si>
  <si>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</si>
  <si>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</si>
  <si>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</si>
  <si>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</si>
  <si>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</si>
  <si>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</si>
  <si>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</si>
  <si>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</si>
  <si>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</si>
  <si>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</si>
  <si>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</si>
  <si>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</si>
  <si>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</si>
  <si>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</si>
  <si>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</si>
  <si>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</si>
  <si>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</si>
  <si>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</si>
  <si>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</si>
  <si>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</si>
  <si>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</si>
  <si>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</si>
  <si>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</si>
  <si>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</si>
  <si>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</si>
  <si>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</si>
  <si>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</si>
  <si>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</si>
  <si>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</si>
  <si>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</si>
  <si>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</si>
  <si>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</si>
  <si>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</si>
  <si>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</si>
  <si>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</si>
  <si>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</si>
  <si>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</si>
  <si>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</si>
  <si>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</si>
  <si>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</si>
  <si>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</si>
  <si>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</si>
  <si>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</si>
  <si>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</si>
  <si>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</si>
  <si>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</si>
  <si>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</si>
  <si>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</si>
  <si>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</si>
  <si>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</si>
  <si>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</si>
  <si>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</si>
  <si>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</si>
  <si>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</si>
  <si>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</si>
  <si>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</si>
  <si>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</si>
  <si>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</si>
  <si>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</si>
  <si>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</si>
  <si>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</si>
  <si>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</si>
  <si>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</si>
  <si>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</si>
  <si>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</si>
  <si>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</si>
  <si>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</si>
  <si>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</si>
  <si>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</si>
  <si>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</si>
  <si>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</si>
  <si>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</si>
  <si>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</si>
  <si>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</si>
  <si>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</si>
  <si>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</si>
  <si>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</si>
  <si>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</si>
  <si>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</si>
  <si>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</si>
  <si>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</si>
  <si>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</si>
  <si>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</si>
  <si>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</si>
  <si>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</si>
  <si>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</si>
  <si>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</si>
  <si>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</si>
  <si>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</si>
  <si>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</si>
  <si>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</si>
  <si>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</si>
  <si>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</si>
  <si>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</si>
  <si>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</si>
  <si>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</si>
  <si>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</si>
  <si>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</si>
  <si>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</si>
  <si>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</si>
  <si>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</si>
  <si>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</si>
  <si>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</si>
  <si>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</si>
  <si>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</si>
  <si>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</si>
  <si>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</si>
  <si>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</si>
  <si>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</si>
  <si>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</si>
  <si>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</si>
  <si>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</si>
  <si>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</si>
  <si>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</si>
  <si>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</si>
  <si>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</si>
  <si>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</si>
  <si>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</si>
  <si>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</si>
  <si>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</si>
  <si>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</si>
  <si>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</si>
  <si>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</si>
  <si>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</si>
  <si>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</si>
  <si>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</si>
  <si>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</si>
  <si>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</si>
  <si>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</si>
  <si>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</si>
  <si>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</si>
  <si>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</si>
  <si>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</si>
  <si>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</si>
  <si>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</si>
  <si>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</si>
  <si>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</si>
  <si>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</si>
  <si>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</si>
  <si>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</si>
  <si>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</si>
  <si>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</si>
  <si>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</si>
  <si>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</si>
  <si>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</si>
  <si>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</si>
  <si>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</si>
  <si>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</si>
  <si>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</si>
  <si>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</si>
  <si>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</si>
  <si>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</si>
  <si>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</si>
  <si>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</si>
  <si>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</si>
  <si>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</si>
  <si>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</si>
  <si>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</si>
  <si>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</si>
  <si>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</si>
  <si>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</si>
  <si>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</si>
  <si>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</si>
  <si>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</si>
  <si>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</si>
  <si>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</si>
  <si>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</si>
  <si>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</si>
  <si>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</si>
  <si>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</si>
  <si>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</si>
  <si>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</si>
  <si>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</si>
  <si>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</si>
  <si>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</si>
  <si>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</si>
  <si>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</si>
  <si>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</si>
  <si>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</si>
  <si>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</si>
  <si>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</si>
  <si>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</si>
  <si>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</si>
  <si>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</si>
  <si>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</si>
  <si>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</si>
  <si>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</si>
  <si>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</si>
  <si>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</si>
  <si>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</si>
  <si>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</si>
  <si>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</si>
  <si>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</si>
  <si>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</si>
  <si>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</si>
  <si>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</si>
  <si>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</si>
  <si>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</si>
  <si>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</si>
  <si>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</si>
  <si>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</si>
  <si>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</si>
  <si>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</si>
  <si>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</si>
  <si>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</si>
  <si>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</si>
  <si>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</si>
  <si>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</si>
  <si>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</si>
  <si>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</si>
  <si>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</si>
  <si>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</si>
  <si>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</si>
  <si>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</si>
  <si>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</si>
  <si>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</si>
  <si>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</si>
  <si>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</si>
  <si>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</si>
  <si>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</si>
  <si>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</si>
  <si>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</si>
  <si>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</si>
  <si>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</si>
  <si>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</si>
  <si>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</si>
  <si>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</si>
  <si>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</si>
  <si>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</si>
  <si>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</si>
  <si>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</si>
  <si>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</si>
  <si>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</si>
  <si>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</si>
  <si>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</si>
  <si>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</si>
  <si>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</si>
  <si>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</si>
  <si>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</si>
  <si>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</si>
  <si>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</si>
  <si>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</si>
  <si>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</si>
  <si>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</si>
  <si>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</si>
  <si>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</si>
  <si>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</si>
  <si>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</si>
  <si>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</si>
  <si>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</si>
  <si>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</si>
  <si>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</si>
  <si>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</si>
  <si>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</si>
  <si>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</si>
  <si>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</si>
  <si>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</si>
  <si>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</si>
  <si>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</si>
  <si>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</si>
  <si>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</si>
  <si>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</si>
  <si>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</si>
  <si>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</si>
  <si>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</si>
  <si>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</si>
  <si>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</si>
  <si>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</si>
  <si>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</si>
  <si>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</si>
  <si>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</si>
  <si>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</si>
  <si>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</si>
  <si>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</si>
  <si>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</si>
  <si>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</si>
  <si>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</si>
  <si>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</si>
  <si>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</si>
  <si>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</si>
  <si>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</si>
  <si>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</si>
  <si>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</si>
  <si>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</si>
  <si>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</si>
  <si>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</si>
  <si>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</si>
  <si>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</si>
  <si>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</si>
  <si>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</si>
  <si>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</si>
  <si>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</si>
  <si>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</si>
  <si>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</si>
  <si>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</si>
  <si>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</si>
  <si>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</si>
  <si>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</si>
  <si>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</si>
  <si>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</si>
  <si>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</si>
  <si>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</si>
  <si>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</si>
  <si>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</si>
  <si>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</si>
  <si>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</si>
  <si>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</si>
  <si>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</si>
  <si>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</si>
  <si>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</si>
  <si>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</si>
  <si>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</si>
  <si>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</si>
  <si>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</si>
  <si>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</si>
  <si>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</si>
  <si>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</si>
  <si>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</si>
  <si>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</si>
  <si>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</si>
  <si>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</si>
  <si>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</si>
  <si>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</si>
  <si>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</si>
  <si>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</si>
  <si>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</si>
  <si>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</si>
  <si>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</si>
  <si>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</si>
  <si>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</si>
  <si>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</si>
  <si>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</si>
  <si>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</si>
  <si>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</si>
  <si>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</si>
  <si>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</si>
  <si>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</si>
  <si>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</si>
  <si>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</si>
  <si>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</si>
  <si>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</si>
  <si>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</si>
  <si>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</si>
  <si>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</si>
  <si>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</si>
  <si>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</si>
  <si>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</si>
  <si>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</si>
  <si>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</si>
  <si>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</si>
  <si>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</si>
  <si>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</si>
  <si>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</si>
  <si>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</si>
  <si>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</si>
  <si>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</si>
  <si>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</si>
  <si>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</si>
  <si>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</si>
  <si>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</si>
  <si>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</si>
  <si>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</si>
  <si>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</si>
  <si>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</si>
  <si>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</si>
  <si>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</si>
  <si>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</si>
  <si>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</si>
  <si>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</si>
  <si>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</si>
  <si>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</si>
  <si>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</si>
  <si>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</si>
  <si>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</si>
  <si>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</si>
  <si>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</si>
  <si>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</si>
  <si>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</si>
  <si>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</si>
  <si>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</si>
  <si>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</si>
  <si>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</si>
  <si>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</si>
  <si>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</si>
  <si>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</si>
  <si>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</si>
  <si>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</si>
  <si>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</si>
  <si>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</si>
  <si>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</si>
  <si>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</si>
  <si>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</si>
  <si>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</si>
  <si>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</si>
  <si>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</si>
  <si>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</si>
  <si>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</si>
  <si>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</si>
  <si>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</si>
  <si>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</si>
  <si>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</si>
  <si>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</si>
  <si>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</si>
  <si>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</si>
  <si>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</si>
  <si>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</si>
  <si>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</si>
  <si>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</si>
  <si>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</si>
  <si>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</si>
  <si>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</si>
  <si>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</si>
  <si>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</si>
  <si>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</si>
  <si>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</si>
  <si>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</si>
  <si>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</si>
  <si>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</si>
  <si>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</si>
  <si>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</si>
  <si>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</si>
  <si>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</si>
  <si>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</si>
  <si>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</si>
  <si>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</si>
  <si>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</si>
  <si>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</si>
  <si>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</si>
  <si>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</si>
  <si>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</si>
  <si>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</si>
  <si>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</si>
  <si>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</si>
  <si>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</si>
  <si>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</si>
  <si>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</si>
  <si>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</si>
  <si>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</si>
  <si>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</si>
  <si>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</si>
  <si>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</si>
  <si>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</si>
  <si>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</si>
  <si>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</si>
  <si>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</si>
  <si>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</si>
  <si>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</si>
  <si>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</si>
  <si>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</si>
  <si>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</si>
  <si>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</si>
  <si>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</si>
  <si>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</si>
  <si>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</si>
  <si>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</si>
  <si>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</si>
  <si>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</si>
  <si>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</si>
  <si>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</si>
  <si>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</si>
  <si>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</si>
  <si>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</si>
  <si>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</si>
  <si>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</si>
  <si>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</si>
  <si>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</si>
  <si>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</si>
  <si>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</si>
  <si>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</si>
  <si>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</si>
  <si>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</si>
  <si>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</si>
  <si>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</si>
  <si>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</si>
  <si>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</si>
  <si>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</si>
  <si>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</si>
  <si>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</si>
  <si>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</si>
  <si>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</si>
  <si>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</si>
  <si>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</si>
  <si>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</si>
  <si>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</si>
  <si>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</si>
  <si>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</si>
  <si>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</si>
  <si>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</si>
  <si>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</si>
  <si>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</si>
  <si>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</si>
  <si>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</si>
  <si>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</si>
  <si>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</si>
  <si>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</si>
  <si>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</si>
  <si>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</si>
  <si>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</si>
  <si>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</si>
  <si>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</si>
  <si>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</si>
  <si>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</si>
  <si>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</si>
  <si>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</si>
  <si>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</si>
  <si>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</si>
  <si>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</si>
  <si>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</si>
  <si>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</si>
  <si>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</si>
  <si>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</si>
  <si>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</si>
  <si>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</si>
  <si>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</si>
  <si>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</si>
  <si>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</si>
  <si>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</si>
  <si>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</si>
  <si>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</si>
  <si>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</si>
  <si>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</si>
  <si>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</si>
  <si>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</si>
  <si>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</si>
  <si>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</si>
  <si>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</si>
  <si>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</si>
  <si>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</si>
  <si>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</si>
  <si>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</si>
  <si>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</si>
  <si>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</si>
  <si>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</si>
  <si>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</si>
  <si>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</si>
  <si>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</si>
  <si>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</si>
  <si>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</si>
  <si>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</si>
  <si>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</si>
  <si>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</si>
  <si>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</si>
  <si>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</si>
  <si>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</si>
  <si>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</si>
  <si>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</si>
  <si>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</si>
  <si>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</si>
  <si>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</si>
  <si>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</si>
  <si>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</si>
  <si>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</si>
  <si>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</si>
  <si>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</si>
  <si>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</si>
  <si>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</si>
  <si>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</si>
  <si>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</si>
  <si>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</si>
  <si>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</si>
  <si>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</si>
  <si>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</si>
  <si>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</si>
  <si>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</si>
  <si>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</si>
  <si>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</si>
  <si>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</si>
  <si>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</si>
  <si>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</si>
  <si>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</si>
  <si>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</si>
  <si>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</si>
  <si>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</si>
  <si>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</si>
  <si>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</si>
  <si>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</si>
  <si>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</si>
  <si>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</si>
  <si>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</si>
  <si>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</si>
  <si>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</si>
  <si>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</si>
  <si>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</si>
  <si>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</si>
  <si>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</si>
  <si>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</si>
  <si>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</si>
  <si>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</si>
  <si>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</si>
  <si>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</si>
  <si>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</si>
  <si>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</si>
  <si>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</si>
  <si>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</si>
  <si>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</si>
  <si>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</si>
  <si>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</si>
  <si>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</si>
  <si>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</si>
  <si>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</si>
  <si>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</si>
  <si>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</si>
  <si>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</si>
  <si>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</si>
  <si>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</si>
  <si>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</si>
  <si>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</si>
  <si>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</si>
  <si>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</si>
  <si>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</si>
  <si>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</si>
  <si>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</si>
  <si>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</si>
  <si>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</si>
  <si>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</si>
  <si>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</si>
  <si>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</si>
  <si>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</si>
  <si>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</si>
  <si>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</si>
  <si>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</si>
  <si>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</si>
  <si>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</si>
  <si>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</si>
  <si>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</si>
  <si>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</si>
  <si>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</si>
  <si>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</si>
  <si>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</si>
  <si>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</si>
  <si>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</si>
  <si>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</si>
  <si>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</si>
  <si>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</si>
  <si>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</si>
  <si>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</si>
  <si>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</si>
  <si>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</si>
  <si>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</si>
  <si>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</si>
  <si>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</si>
  <si>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</si>
  <si>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</si>
  <si>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</si>
  <si>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</si>
  <si>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</si>
  <si>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</si>
  <si>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</si>
  <si>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</si>
  <si>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</si>
  <si>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</si>
  <si>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</si>
  <si>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</si>
  <si>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</si>
  <si>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</si>
  <si>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</si>
  <si>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</si>
  <si>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</si>
  <si>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</si>
  <si>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</si>
  <si>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</si>
  <si>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</si>
  <si>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</si>
  <si>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</si>
  <si>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</si>
  <si>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</si>
  <si>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</si>
  <si>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</si>
  <si>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</si>
  <si>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</si>
  <si>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</si>
  <si>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</si>
  <si>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</si>
  <si>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</si>
  <si>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</si>
  <si>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</si>
  <si>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</si>
  <si>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</si>
  <si>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</si>
  <si>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</si>
  <si>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</si>
  <si>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</si>
  <si>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</si>
  <si>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</si>
  <si>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</si>
  <si>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</si>
  <si>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</si>
  <si>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</si>
  <si>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</si>
  <si>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</si>
  <si>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</si>
  <si>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</si>
  <si>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</si>
  <si>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</si>
  <si>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</si>
  <si>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</si>
  <si>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</si>
  <si>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</si>
  <si>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</si>
  <si>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</si>
  <si>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</si>
  <si>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</si>
  <si>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</si>
  <si>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</si>
  <si>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</si>
  <si>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</si>
  <si>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</si>
  <si>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</si>
  <si>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</si>
  <si>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</si>
  <si>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</si>
  <si>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</si>
  <si>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</si>
  <si>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</si>
  <si>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</si>
  <si>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</si>
  <si>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</si>
  <si>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</si>
  <si>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</si>
  <si>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</si>
  <si>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</si>
  <si>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</si>
  <si>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</si>
  <si>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</si>
  <si>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</si>
  <si>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</si>
  <si>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</si>
  <si>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</si>
  <si>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</si>
  <si>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</si>
  <si>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</si>
  <si>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</si>
  <si>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</si>
  <si>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</si>
  <si>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</si>
  <si>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</si>
  <si>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</si>
  <si>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</si>
  <si>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</si>
  <si>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</si>
  <si>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</si>
  <si>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</si>
  <si>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</si>
  <si>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</si>
  <si>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</si>
  <si>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</si>
  <si>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</si>
  <si>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</si>
  <si>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</si>
  <si>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</si>
  <si>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</si>
  <si>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</si>
  <si>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</si>
  <si>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</si>
  <si>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</si>
  <si>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</si>
  <si>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</si>
  <si>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</si>
  <si>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</si>
  <si>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</si>
  <si>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</si>
  <si>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</si>
  <si>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</si>
  <si>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</si>
  <si>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</si>
  <si>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</si>
  <si>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</si>
  <si>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</si>
  <si>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</si>
  <si>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</si>
  <si>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</si>
  <si>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</si>
  <si>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</si>
  <si>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</si>
  <si>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</si>
  <si>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</si>
  <si>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</si>
  <si>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</si>
  <si>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</si>
  <si>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</si>
  <si>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</si>
  <si>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</si>
  <si>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</si>
  <si>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</si>
  <si>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</si>
  <si>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</si>
  <si>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</si>
  <si>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</si>
  <si>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</si>
  <si>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</si>
  <si>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</si>
  <si>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</si>
  <si>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</si>
  <si>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</si>
  <si>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</si>
  <si>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</si>
  <si>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</si>
  <si>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</si>
  <si>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</si>
  <si>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</si>
  <si>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</si>
  <si>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</si>
  <si>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</si>
  <si>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</si>
  <si>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</si>
  <si>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</si>
  <si>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</si>
  <si>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</si>
  <si>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</si>
  <si>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</si>
  <si>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</si>
  <si>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</si>
  <si>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</si>
  <si>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</si>
  <si>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</si>
  <si>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</si>
  <si>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</si>
  <si>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</si>
  <si>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</si>
  <si>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</si>
  <si>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</si>
  <si>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</si>
  <si>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</si>
  <si>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</si>
  <si>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</si>
  <si>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</si>
  <si>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</si>
  <si>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</si>
  <si>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</si>
  <si>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</si>
  <si>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</si>
  <si>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</si>
  <si>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</si>
  <si>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</si>
  <si>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</si>
  <si>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</si>
  <si>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</si>
  <si>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</si>
  <si>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</si>
  <si>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</si>
  <si>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</si>
  <si>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</si>
  <si>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</si>
  <si>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</si>
  <si>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</si>
  <si>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</si>
  <si>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</si>
  <si>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</si>
  <si>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</si>
  <si>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</si>
  <si>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</si>
  <si>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</si>
  <si>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</si>
  <si>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</si>
  <si>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</si>
  <si>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</si>
  <si>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</si>
  <si>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</si>
  <si>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</si>
  <si>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</si>
  <si>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</si>
  <si>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</si>
  <si>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</si>
  <si>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</si>
  <si>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</si>
  <si>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</si>
  <si>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</si>
  <si>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</si>
  <si>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</si>
  <si>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</si>
  <si>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</si>
  <si>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</si>
  <si>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</si>
  <si>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</si>
  <si>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</si>
  <si>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</si>
  <si>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</si>
  <si>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</si>
  <si>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</si>
  <si>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</si>
  <si>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</si>
  <si>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</si>
  <si>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</si>
  <si>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</si>
  <si>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</si>
  <si>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</si>
  <si>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</si>
  <si>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</si>
  <si>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</si>
  <si>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</si>
  <si>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</si>
  <si>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</si>
  <si>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</si>
  <si>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</si>
  <si>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</si>
  <si>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</si>
  <si>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</si>
  <si>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</si>
  <si>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</si>
  <si>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</si>
  <si>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</si>
  <si>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</si>
  <si>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</si>
  <si>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</si>
  <si>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</si>
  <si>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</si>
  <si>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</si>
  <si>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</si>
  <si>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</si>
  <si>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</si>
  <si>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</si>
  <si>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</si>
  <si>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</si>
  <si>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</si>
  <si>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</si>
  <si>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</si>
  <si>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</si>
  <si>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</si>
  <si>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</si>
  <si>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</si>
  <si>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</si>
  <si>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</si>
  <si>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</si>
  <si>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</si>
  <si>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</si>
  <si>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</si>
  <si>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</si>
  <si>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</si>
  <si>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</si>
  <si>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</si>
  <si>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</si>
  <si>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</si>
  <si>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</si>
  <si>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</si>
  <si>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</si>
  <si>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</si>
  <si>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</si>
  <si>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</si>
  <si>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</si>
  <si>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</si>
  <si>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</si>
  <si>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</si>
  <si>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</si>
  <si>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</si>
  <si>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</si>
  <si>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</si>
  <si>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</si>
  <si>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</si>
  <si>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</si>
  <si>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</si>
  <si>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</si>
  <si>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</si>
  <si>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</si>
  <si>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</si>
  <si>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</si>
  <si>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</si>
  <si>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</si>
  <si>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</si>
  <si>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</si>
  <si>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</si>
  <si>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</si>
  <si>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</si>
  <si>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</si>
  <si>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</si>
  <si>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</si>
  <si>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</si>
  <si>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</si>
  <si>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</si>
  <si>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</si>
  <si>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</si>
  <si>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</si>
  <si>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</si>
  <si>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</si>
  <si>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</si>
  <si>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</si>
  <si>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</si>
  <si>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</si>
  <si>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</si>
  <si>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</si>
  <si>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</si>
  <si>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</si>
  <si>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</si>
  <si>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</si>
  <si>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</si>
  <si>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</si>
  <si>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</si>
  <si>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</si>
  <si>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</si>
  <si>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</si>
  <si>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</si>
  <si>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</si>
  <si>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</si>
  <si>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</si>
  <si>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</si>
  <si>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</si>
  <si>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</si>
  <si>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</si>
  <si>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</si>
  <si>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</si>
  <si>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</si>
  <si>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</si>
  <si>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</si>
  <si>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</si>
  <si>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</si>
  <si>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</si>
  <si>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</si>
  <si>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</si>
  <si>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</si>
  <si>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</si>
  <si>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</si>
  <si>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</si>
  <si>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</si>
  <si>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</si>
  <si>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</si>
  <si>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</si>
  <si>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</si>
  <si>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</si>
  <si>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</si>
  <si>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</si>
  <si>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</si>
  <si>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</si>
  <si>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</si>
  <si>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</si>
  <si>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</si>
  <si>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</si>
  <si>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</si>
  <si>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</si>
  <si>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</si>
  <si>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</si>
  <si>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</si>
  <si>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</si>
  <si>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</si>
  <si>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</si>
  <si>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</si>
  <si>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</si>
  <si>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</si>
  <si>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</si>
  <si>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</si>
  <si>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</si>
  <si>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</si>
  <si>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</si>
  <si>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</si>
  <si>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</si>
  <si>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</si>
  <si>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</si>
  <si>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</si>
  <si>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</si>
  <si>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</si>
  <si>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</si>
  <si>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</si>
  <si>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</si>
  <si>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</si>
  <si>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</si>
  <si>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</si>
  <si>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</si>
  <si>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</si>
  <si>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</si>
  <si>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</si>
  <si>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</si>
  <si>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</si>
  <si>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</si>
  <si>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</si>
  <si>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</si>
  <si>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</si>
  <si>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</si>
  <si>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</si>
  <si>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</si>
  <si>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</si>
  <si>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</si>
  <si>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</si>
  <si>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</si>
  <si>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</si>
  <si>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</si>
  <si>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</si>
  <si>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</si>
  <si>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</si>
  <si>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</si>
  <si>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</si>
  <si>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</si>
  <si>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</si>
  <si>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</si>
  <si>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</si>
  <si>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</si>
  <si>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</si>
  <si>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</si>
  <si>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</si>
  <si>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</si>
  <si>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</si>
  <si>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</si>
  <si>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</si>
  <si>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</si>
  <si>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</si>
  <si>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</si>
  <si>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</si>
  <si>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</si>
  <si>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</si>
  <si>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</si>
  <si>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</si>
  <si>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</si>
  <si>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</si>
  <si>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</si>
  <si>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</si>
  <si>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</si>
  <si>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</si>
  <si>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</si>
  <si>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</si>
  <si>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</si>
  <si>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</si>
  <si>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</si>
  <si>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</si>
  <si>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</si>
  <si>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</si>
  <si>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</si>
  <si>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</si>
  <si>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</si>
  <si>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</si>
  <si>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</si>
  <si>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</si>
  <si>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</si>
  <si>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</si>
  <si>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</si>
  <si>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</si>
  <si>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</si>
  <si>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</si>
  <si>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</si>
  <si>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</si>
  <si>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</si>
  <si>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</si>
  <si>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</si>
  <si>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</si>
  <si>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</si>
  <si>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</si>
  <si>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</si>
  <si>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</si>
  <si>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</si>
  <si>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</si>
  <si>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</si>
  <si>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</si>
  <si>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</si>
  <si>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</si>
  <si>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</si>
  <si>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</si>
  <si>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</si>
  <si>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</si>
  <si>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</si>
  <si>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</si>
  <si>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</si>
  <si>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</si>
  <si>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</si>
  <si>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</si>
  <si>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</si>
  <si>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</si>
  <si>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</si>
  <si>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</si>
  <si>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</si>
  <si>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</si>
  <si>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</si>
  <si>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</si>
  <si>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</si>
  <si>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</si>
  <si>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</si>
  <si>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</si>
  <si>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</si>
  <si>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</si>
  <si>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</si>
  <si>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</si>
  <si>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</si>
  <si>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</si>
  <si>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</si>
  <si>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</si>
  <si>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</si>
  <si>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</si>
  <si>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</si>
  <si>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</si>
  <si>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</si>
  <si>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</si>
  <si>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</si>
  <si>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</si>
  <si>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</si>
  <si>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</si>
  <si>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</si>
  <si>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</si>
  <si>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</si>
  <si>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</si>
  <si>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</si>
  <si>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</si>
  <si>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</si>
  <si>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</si>
  <si>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</si>
  <si>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</si>
  <si>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</si>
  <si>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</si>
  <si>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</si>
  <si>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</si>
  <si>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</si>
  <si>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</si>
  <si>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</si>
  <si>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</si>
  <si>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</si>
  <si>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</si>
  <si>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</si>
  <si>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</si>
  <si>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</si>
  <si>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</si>
  <si>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</si>
  <si>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</si>
  <si>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</si>
  <si>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</si>
  <si>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</si>
  <si>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</si>
  <si>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</si>
  <si>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</si>
  <si>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</si>
  <si>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</si>
  <si>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</si>
  <si>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</si>
  <si>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</si>
  <si>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</si>
  <si>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</si>
  <si>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</si>
  <si>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</si>
  <si>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</si>
  <si>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</si>
  <si>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</si>
  <si>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</si>
  <si>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</si>
  <si>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</si>
  <si>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</si>
  <si>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</si>
  <si>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</si>
  <si>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</si>
  <si>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</si>
  <si>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</si>
  <si>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</si>
  <si>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</si>
  <si>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</si>
  <si>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</si>
  <si>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</si>
  <si>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</si>
  <si>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</si>
  <si>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</si>
  <si>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</si>
  <si>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</si>
  <si>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</si>
  <si>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</si>
  <si>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</si>
  <si>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</si>
  <si>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</si>
  <si>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</si>
  <si>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</si>
  <si>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</si>
  <si>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</si>
  <si>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</si>
  <si>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</si>
  <si>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</si>
  <si>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</si>
  <si>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</si>
  <si>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</si>
  <si>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</si>
  <si>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</si>
  <si>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</si>
  <si>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</si>
  <si>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</si>
  <si>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</si>
  <si>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</si>
  <si>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</si>
  <si>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</si>
  <si>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</si>
  <si>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</si>
  <si>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</si>
  <si>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</si>
  <si>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</si>
  <si>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</si>
  <si>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</si>
  <si>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</si>
  <si>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</si>
  <si>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</si>
  <si>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</si>
  <si>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</si>
  <si>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</si>
  <si>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</si>
  <si>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</si>
  <si>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</si>
  <si>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</si>
  <si>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</si>
  <si>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</si>
  <si>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</si>
  <si>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</si>
  <si>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</si>
  <si>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</si>
  <si>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</si>
  <si>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</si>
  <si>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</si>
  <si>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</si>
  <si>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</si>
  <si>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</si>
  <si>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</si>
  <si>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</si>
  <si>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</si>
  <si>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</si>
  <si>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</si>
  <si>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</si>
  <si>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</si>
  <si>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</si>
  <si>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</si>
  <si>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</si>
  <si>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</si>
  <si>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</si>
  <si>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</si>
  <si>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</si>
  <si>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</si>
  <si>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</si>
  <si>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</si>
  <si>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</si>
  <si>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</si>
  <si>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</si>
  <si>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</si>
  <si>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</si>
  <si>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</si>
  <si>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</si>
  <si>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</si>
  <si>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</si>
  <si>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</si>
  <si>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</si>
  <si>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</si>
  <si>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</si>
  <si>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</si>
  <si>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</si>
  <si>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</si>
  <si>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</si>
  <si>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</si>
  <si>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</si>
  <si>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</si>
  <si>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</si>
  <si>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</si>
  <si>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</si>
  <si>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</si>
  <si>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</si>
  <si>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</si>
  <si>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</si>
  <si>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</si>
  <si>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</si>
  <si>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</si>
  <si>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</si>
  <si>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</si>
  <si>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</si>
  <si>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</si>
  <si>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</si>
  <si>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</si>
  <si>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</si>
  <si>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</si>
  <si>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</si>
  <si>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</si>
  <si>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</si>
  <si>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</si>
  <si>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</si>
  <si>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</si>
  <si>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</si>
  <si>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</si>
  <si>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</si>
  <si>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</si>
  <si>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</si>
  <si>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</si>
  <si>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</si>
  <si>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</si>
  <si>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</si>
  <si>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</si>
  <si>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</si>
  <si>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</si>
  <si>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</si>
  <si>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</si>
  <si>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</si>
  <si>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</si>
  <si>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</si>
  <si>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</si>
  <si>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</si>
  <si>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</si>
  <si>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</si>
  <si>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</si>
  <si>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</si>
  <si>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</si>
  <si>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</si>
  <si>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</si>
  <si>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</si>
  <si>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</si>
  <si>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</si>
  <si>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</si>
  <si>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</si>
  <si>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</si>
  <si>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</si>
  <si>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</si>
  <si>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</si>
  <si>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</si>
  <si>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</si>
  <si>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</si>
  <si>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</si>
  <si>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</si>
  <si>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</si>
  <si>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</si>
  <si>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</si>
  <si>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</si>
  <si>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</si>
  <si>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</si>
  <si>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</si>
  <si>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</si>
  <si>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</si>
  <si>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</si>
  <si>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</si>
  <si>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</si>
  <si>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</si>
  <si>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</si>
  <si>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</si>
  <si>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</si>
  <si>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</si>
  <si>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</si>
  <si>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</si>
  <si>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</si>
  <si>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</si>
  <si>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</si>
  <si>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</si>
  <si>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</si>
  <si>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</si>
  <si>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</si>
  <si>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</si>
  <si>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</si>
  <si>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</si>
  <si>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</si>
  <si>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</si>
  <si>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</si>
  <si>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</si>
  <si>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</si>
  <si>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</si>
  <si>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</si>
  <si>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</si>
  <si>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</si>
  <si>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</si>
  <si>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</si>
  <si>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</si>
  <si>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</si>
  <si>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</si>
  <si>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</si>
  <si>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</si>
  <si>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</si>
  <si>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</si>
  <si>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</si>
  <si>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</si>
  <si>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</si>
  <si>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</si>
  <si>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</si>
  <si>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</si>
  <si>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</si>
  <si>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</si>
  <si>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</si>
  <si>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</si>
  <si>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</si>
  <si>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</si>
  <si>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</si>
  <si>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</si>
  <si>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</si>
  <si>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</si>
  <si>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</si>
  <si>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</si>
  <si>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</si>
  <si>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</si>
  <si>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</si>
  <si>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</si>
  <si>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</si>
  <si>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</si>
  <si>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</si>
  <si>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</si>
  <si>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</si>
  <si>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</si>
  <si>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</si>
  <si>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</si>
  <si>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</si>
  <si>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</si>
  <si>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</si>
  <si>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</si>
  <si>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</si>
  <si>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</si>
  <si>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</si>
  <si>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</si>
  <si>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</si>
  <si>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</si>
  <si>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</si>
  <si>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</si>
  <si>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</si>
  <si>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</si>
  <si>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</si>
  <si>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</si>
  <si>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</si>
  <si>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</si>
  <si>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</si>
  <si>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</si>
  <si>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</si>
  <si>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</si>
  <si>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</si>
  <si>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</si>
  <si>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</si>
  <si>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</si>
  <si>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</si>
  <si>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</si>
  <si>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</si>
  <si>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</si>
  <si>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</si>
  <si>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</si>
  <si>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</si>
  <si>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</si>
  <si>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</si>
  <si>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</si>
  <si>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</si>
  <si>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</si>
  <si>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</si>
  <si>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</si>
  <si>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</si>
  <si>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</si>
  <si>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</si>
  <si>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</si>
  <si>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</si>
  <si>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</si>
  <si>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</si>
  <si>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</si>
  <si>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</si>
  <si>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</si>
  <si>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</si>
  <si>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</si>
  <si>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</si>
  <si>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</si>
  <si>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</si>
  <si>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</si>
  <si>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</si>
  <si>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</si>
  <si>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</si>
  <si>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</si>
  <si>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</si>
  <si>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</si>
  <si>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</si>
  <si>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</si>
  <si>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</si>
  <si>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</si>
  <si>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</si>
  <si>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</si>
  <si>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</si>
  <si>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</si>
  <si>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</si>
  <si>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</si>
  <si>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</si>
  <si>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</si>
  <si>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</si>
  <si>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</si>
  <si>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</si>
  <si>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</si>
  <si>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</si>
  <si>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</si>
  <si>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</si>
  <si>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</si>
  <si>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</si>
  <si>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</si>
  <si>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</si>
  <si>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</si>
  <si>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</si>
  <si>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</si>
  <si>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</si>
  <si>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</si>
  <si>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</si>
  <si>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</si>
  <si>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</si>
  <si>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</si>
  <si>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</si>
  <si>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</si>
  <si>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</si>
  <si>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</si>
  <si>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</si>
  <si>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</si>
  <si>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</si>
  <si>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</si>
  <si>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</si>
  <si>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</si>
  <si>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</si>
  <si>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</si>
  <si>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</si>
  <si>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</si>
  <si>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</si>
  <si>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</si>
  <si>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</si>
  <si>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</si>
  <si>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</si>
  <si>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</si>
  <si>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</si>
  <si>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</si>
  <si>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</si>
  <si>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</si>
  <si>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</si>
  <si>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</si>
  <si>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</si>
  <si>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</si>
  <si>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</si>
  <si>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</si>
  <si>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</si>
  <si>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</si>
  <si>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</si>
  <si>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</si>
  <si>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</si>
  <si>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</si>
  <si>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</si>
  <si>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</si>
  <si>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</si>
  <si>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</si>
  <si>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</si>
  <si>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</si>
  <si>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</si>
  <si>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</si>
  <si>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</si>
  <si>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</si>
  <si>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</si>
  <si>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</si>
  <si>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</si>
  <si>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</si>
  <si>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</si>
  <si>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</si>
  <si>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</si>
  <si>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</si>
  <si>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</si>
  <si>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</si>
  <si>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</si>
  <si>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</si>
  <si>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</si>
  <si>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</si>
  <si>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</si>
  <si>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</si>
  <si>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</si>
  <si>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</si>
  <si>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</si>
  <si>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</si>
  <si>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</si>
  <si>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</si>
  <si>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</si>
  <si>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</si>
  <si>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</si>
  <si>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</si>
  <si>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</si>
  <si>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</si>
  <si>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</si>
  <si>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</si>
  <si>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</si>
  <si>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</si>
  <si>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</si>
  <si>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</si>
  <si>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</si>
  <si>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</si>
  <si>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</si>
  <si>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</si>
  <si>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</si>
  <si>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</si>
  <si>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</si>
  <si>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</si>
  <si>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</si>
  <si>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</si>
  <si>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</si>
  <si>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</si>
  <si>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</si>
  <si>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</si>
  <si>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</si>
  <si>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</si>
  <si>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</si>
  <si>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</si>
  <si>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</si>
  <si>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</si>
  <si>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</si>
  <si>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</si>
  <si>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</si>
  <si>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</si>
  <si>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</si>
  <si>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</si>
  <si>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</si>
  <si>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</si>
  <si>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</si>
  <si>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</si>
  <si>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</si>
  <si>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</si>
  <si>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</si>
  <si>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</si>
  <si>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</si>
  <si>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</si>
  <si>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</si>
  <si>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</si>
  <si>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</si>
  <si>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</si>
  <si>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</si>
  <si>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</si>
  <si>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</si>
  <si>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</si>
  <si>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</si>
  <si>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</si>
  <si>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</si>
  <si>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</si>
  <si>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</si>
  <si>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</si>
  <si>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</si>
  <si>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</si>
  <si>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</si>
  <si>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</si>
  <si>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</si>
  <si>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</si>
  <si>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</si>
  <si>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</si>
  <si>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</si>
  <si>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</si>
  <si>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</si>
  <si>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</si>
  <si>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</si>
  <si>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</si>
  <si>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</si>
  <si>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</si>
  <si>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</si>
  <si>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</si>
  <si>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</si>
  <si>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</si>
  <si>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</si>
  <si>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</si>
  <si>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</si>
  <si>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</si>
  <si>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</si>
  <si>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</si>
  <si>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</si>
  <si>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</si>
  <si>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</si>
  <si>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</si>
  <si>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</si>
  <si>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</si>
  <si>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</si>
  <si>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</si>
  <si>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</si>
  <si>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</si>
  <si>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</si>
  <si>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</si>
  <si>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</si>
  <si>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</si>
  <si>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</si>
  <si>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</si>
  <si>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</si>
  <si>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</si>
  <si>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</si>
  <si>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</si>
  <si>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</si>
  <si>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</si>
  <si>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</si>
  <si>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</si>
  <si>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</si>
  <si>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</si>
  <si>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</si>
  <si>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</si>
  <si>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</si>
  <si>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</si>
  <si>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</si>
  <si>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</si>
  <si>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</si>
  <si>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</si>
  <si>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</si>
  <si>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</si>
  <si>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</si>
  <si>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</si>
  <si>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</si>
  <si>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</si>
  <si>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</si>
  <si>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</si>
  <si>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</si>
  <si>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</si>
  <si>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</si>
  <si>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</si>
  <si>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</si>
  <si>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</si>
  <si>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</si>
  <si>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</si>
  <si>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</si>
  <si>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</si>
  <si>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</si>
  <si>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</si>
  <si>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</si>
  <si>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</si>
  <si>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</si>
  <si>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</si>
  <si>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</si>
  <si>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</si>
  <si>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</si>
  <si>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</si>
  <si>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</si>
  <si>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</si>
  <si>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</si>
  <si>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</si>
  <si>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</si>
  <si>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</si>
  <si>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</si>
  <si>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</si>
  <si>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</si>
  <si>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</si>
  <si>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</si>
  <si>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</si>
  <si>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</si>
  <si>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</si>
  <si>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</si>
  <si>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</si>
  <si>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</si>
  <si>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</si>
  <si>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</si>
  <si>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</si>
  <si>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</si>
  <si>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</si>
  <si>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</si>
  <si>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</si>
  <si>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</si>
  <si>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</si>
  <si>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</si>
  <si>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</si>
  <si>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</si>
  <si>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</si>
  <si>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</si>
  <si>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</si>
  <si>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</si>
  <si>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</si>
  <si>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</si>
  <si>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</si>
  <si>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</si>
  <si>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</si>
  <si>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</si>
  <si>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</si>
  <si>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</si>
  <si>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</si>
  <si>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</si>
  <si>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</si>
  <si>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</si>
  <si>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</si>
  <si>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</si>
  <si>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</si>
  <si>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</si>
  <si>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</si>
  <si>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</si>
  <si>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</si>
  <si>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</si>
  <si>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</si>
  <si>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</si>
  <si>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</si>
  <si>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</si>
  <si>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</si>
  <si>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</si>
  <si>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</si>
  <si>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</si>
  <si>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</si>
  <si>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</si>
  <si>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</si>
  <si>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</si>
  <si>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</si>
  <si>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</si>
  <si>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</si>
  <si>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</si>
  <si>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</si>
  <si>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</si>
  <si>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</si>
  <si>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</si>
  <si>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</si>
  <si>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</si>
  <si>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</si>
  <si>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</si>
  <si>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</si>
  <si>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</si>
  <si>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</si>
  <si>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</si>
  <si>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</si>
  <si>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</si>
  <si>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</si>
  <si>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</si>
  <si>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</si>
  <si>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</si>
  <si>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</si>
  <si>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</si>
  <si>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</si>
  <si>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</si>
  <si>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</si>
  <si>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</si>
  <si>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</si>
  <si>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</si>
  <si>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</si>
  <si>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</si>
  <si>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</si>
  <si>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</si>
  <si>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</si>
  <si>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</si>
  <si>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</si>
  <si>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</si>
  <si>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</si>
  <si>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</si>
  <si>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</si>
  <si>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</si>
  <si>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</si>
  <si>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</si>
  <si>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</si>
  <si>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</si>
  <si>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</si>
  <si>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</si>
  <si>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</si>
  <si>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</si>
  <si>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</si>
  <si>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</si>
  <si>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</si>
  <si>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</si>
  <si>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</si>
  <si>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</si>
  <si>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</si>
  <si>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</si>
  <si>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</si>
  <si>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</si>
  <si>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</si>
  <si>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</si>
  <si>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</si>
  <si>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</si>
  <si>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</si>
  <si>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</si>
  <si>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</si>
  <si>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</si>
  <si>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</si>
  <si>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</si>
  <si>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</si>
  <si>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</si>
  <si>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</si>
  <si>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</si>
  <si>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</si>
  <si>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</si>
  <si>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</si>
  <si>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</si>
  <si>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</si>
  <si>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</si>
  <si>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</si>
  <si>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</si>
  <si>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</si>
  <si>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</si>
  <si>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</si>
  <si>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</si>
  <si>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</si>
  <si>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</si>
  <si>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</si>
  <si>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</si>
  <si>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</si>
  <si>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</si>
  <si>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</si>
  <si>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</si>
  <si>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</si>
  <si>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</si>
  <si>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</si>
  <si>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</si>
  <si>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</si>
  <si>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</si>
  <si>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</si>
  <si>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</si>
  <si>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</si>
  <si>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</si>
  <si>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</si>
  <si>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</si>
  <si>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</si>
  <si>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</si>
  <si>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</si>
  <si>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</si>
  <si>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</si>
  <si>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</si>
  <si>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</si>
  <si>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</si>
  <si>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</si>
  <si>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</si>
  <si>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</si>
  <si>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</si>
  <si>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</si>
  <si>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</si>
  <si>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</si>
  <si>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</si>
  <si>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</si>
  <si>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</si>
  <si>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</si>
  <si>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</si>
  <si>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</si>
  <si>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</si>
  <si>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</si>
  <si>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</si>
  <si>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</si>
  <si>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</si>
  <si>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</si>
  <si>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</si>
  <si>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</si>
  <si>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</si>
  <si>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</si>
  <si>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</si>
  <si>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</si>
  <si>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</si>
  <si>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</si>
  <si>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</si>
  <si>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</si>
  <si>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</si>
  <si>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</si>
  <si>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</si>
  <si>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</si>
  <si>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</si>
  <si>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</si>
  <si>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</si>
  <si>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</si>
  <si>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</si>
  <si>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</si>
  <si>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</si>
  <si>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</si>
  <si>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</si>
  <si>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</si>
  <si>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</si>
  <si>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</si>
  <si>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</si>
  <si>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</si>
  <si>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</si>
  <si>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</si>
  <si>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</si>
  <si>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</si>
  <si>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</si>
  <si>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</si>
  <si>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</si>
  <si>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</si>
  <si>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</si>
  <si>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</si>
  <si>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</si>
  <si>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</si>
  <si>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</si>
  <si>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</si>
  <si>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</si>
  <si>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</si>
  <si>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</si>
  <si>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</si>
  <si>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</si>
  <si>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</si>
  <si>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</si>
  <si>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</si>
  <si>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</si>
  <si>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</si>
  <si>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</si>
  <si>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</si>
  <si>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</si>
  <si>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</si>
  <si>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</si>
  <si>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</si>
  <si>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</si>
  <si>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</si>
  <si>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</si>
  <si>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</si>
  <si>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</si>
  <si>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</si>
  <si>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</si>
  <si>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</si>
  <si>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</si>
  <si>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</si>
  <si>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</si>
  <si>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</si>
  <si>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</si>
  <si>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</si>
  <si>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</si>
  <si>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</si>
  <si>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</si>
  <si>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</si>
  <si>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</si>
  <si>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</si>
  <si>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</si>
  <si>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</si>
  <si>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</si>
  <si>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</si>
  <si>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</si>
  <si>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</si>
  <si>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</si>
  <si>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</si>
  <si>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</si>
  <si>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</si>
  <si>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</si>
  <si>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</si>
  <si>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</si>
  <si>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</si>
  <si>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</si>
  <si>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</si>
  <si>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</si>
  <si>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</si>
  <si>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</si>
  <si>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</si>
  <si>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</si>
  <si>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</si>
  <si>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</si>
  <si>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</si>
  <si>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</si>
  <si>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</si>
  <si>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</si>
  <si>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</si>
  <si>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</si>
  <si>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</si>
  <si>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</si>
  <si>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</si>
  <si>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</si>
  <si>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</si>
  <si>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</si>
  <si>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</si>
  <si>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</si>
  <si>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</si>
  <si>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</si>
  <si>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</si>
  <si>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</si>
  <si>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</si>
  <si>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</si>
  <si>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</si>
  <si>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</si>
  <si>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</si>
  <si>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</si>
  <si>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</si>
  <si>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</si>
  <si>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</si>
  <si>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</si>
  <si>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</si>
  <si>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</si>
  <si>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</si>
  <si>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</si>
  <si>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</si>
  <si>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</si>
  <si>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</si>
  <si>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</si>
  <si>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</si>
  <si>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</si>
  <si>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</si>
  <si>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</si>
  <si>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</si>
  <si>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</si>
  <si>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</si>
  <si>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</si>
  <si>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</si>
  <si>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</si>
  <si>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</si>
  <si>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</si>
  <si>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</si>
  <si>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</si>
  <si>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</si>
  <si>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</si>
  <si>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</si>
  <si>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</si>
  <si>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</si>
  <si>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</si>
  <si>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</si>
  <si>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</si>
  <si>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</si>
  <si>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</si>
  <si>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</si>
  <si>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</si>
  <si>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</si>
  <si>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</si>
  <si>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</si>
  <si>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</si>
  <si>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</si>
  <si>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</si>
  <si>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</si>
  <si>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</si>
  <si>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</si>
  <si>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</si>
  <si>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</si>
  <si>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</si>
  <si>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</si>
  <si>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</si>
  <si>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</si>
  <si>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</si>
  <si>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</si>
  <si>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</si>
  <si>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</si>
  <si>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</si>
  <si>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</si>
  <si>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</si>
  <si>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</si>
  <si>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</si>
  <si>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</si>
  <si>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</si>
  <si>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</si>
  <si>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</si>
  <si>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</si>
  <si>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</si>
  <si>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</si>
  <si>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</si>
  <si>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</si>
  <si>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</si>
  <si>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</si>
  <si>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</si>
  <si>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</si>
  <si>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</si>
  <si>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</si>
  <si>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</si>
  <si>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</si>
  <si>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</si>
  <si>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</si>
  <si>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</si>
  <si>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</si>
  <si>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</si>
  <si>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</si>
  <si>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</si>
  <si>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</si>
  <si>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</si>
  <si>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</si>
  <si>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</si>
  <si>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</si>
  <si>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</si>
  <si>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</si>
  <si>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</si>
  <si>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</si>
  <si>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</si>
  <si>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</si>
  <si>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</si>
  <si>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</si>
  <si>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</si>
  <si>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</si>
  <si>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</si>
  <si>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</si>
  <si>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</si>
  <si>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</si>
  <si>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</si>
  <si>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</si>
  <si>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</si>
  <si>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</si>
  <si>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</si>
  <si>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</si>
  <si>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</si>
  <si>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</si>
  <si>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</si>
  <si>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</si>
  <si>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</si>
  <si>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</si>
  <si>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</si>
  <si>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</si>
  <si>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</si>
  <si>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</si>
  <si>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</si>
  <si>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</si>
  <si>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</si>
  <si>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</si>
  <si>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</si>
  <si>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</si>
  <si>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</si>
  <si>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</si>
  <si>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</si>
  <si>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</si>
  <si>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</si>
  <si>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</si>
  <si>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</si>
  <si>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</si>
  <si>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</si>
  <si>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</si>
  <si>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</si>
  <si>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</si>
  <si>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</si>
  <si>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</si>
  <si>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</si>
  <si>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</si>
  <si>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</si>
  <si>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</si>
  <si>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</si>
  <si>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</si>
  <si>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</si>
  <si>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</si>
  <si>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</si>
  <si>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</si>
  <si>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</si>
  <si>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</si>
  <si>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</si>
  <si>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</si>
  <si>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</si>
  <si>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</si>
  <si>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</si>
  <si>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</si>
  <si>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</si>
  <si>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</si>
  <si>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</si>
  <si>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</si>
  <si>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</si>
  <si>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</si>
  <si>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</si>
  <si>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</si>
  <si>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</si>
  <si>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</si>
  <si>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</si>
  <si>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</si>
  <si>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</si>
  <si>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</si>
  <si>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</si>
  <si>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</si>
  <si>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</si>
  <si>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</si>
  <si>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</si>
  <si>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</si>
  <si>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</si>
  <si>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</si>
  <si>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</si>
  <si>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</si>
  <si>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</si>
  <si>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</si>
  <si>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</si>
  <si>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</si>
  <si>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</si>
  <si>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</si>
  <si>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</si>
  <si>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</si>
  <si>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</si>
  <si>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</si>
  <si>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</si>
  <si>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</si>
  <si>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</si>
  <si>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</si>
  <si>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</si>
  <si>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</si>
  <si>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</si>
  <si>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</si>
  <si>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</si>
  <si>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</si>
  <si>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</si>
  <si>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</si>
  <si>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</si>
  <si>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</si>
  <si>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</si>
  <si>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</si>
  <si>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</si>
  <si>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</si>
  <si>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</si>
  <si>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</si>
  <si>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</si>
  <si>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</si>
  <si>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</si>
  <si>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</si>
  <si>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</si>
  <si>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</si>
  <si>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</si>
  <si>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</si>
  <si>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</si>
  <si>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</si>
  <si>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</si>
  <si>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</si>
  <si>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</si>
  <si>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</si>
  <si>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</si>
  <si>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</si>
  <si>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</si>
  <si>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</si>
  <si>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</si>
  <si>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</si>
  <si>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</si>
  <si>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</si>
  <si>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</si>
  <si>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</si>
  <si>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</si>
  <si>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</si>
  <si>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</si>
  <si>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</si>
  <si>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</si>
  <si>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</si>
  <si>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</si>
  <si>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</si>
  <si>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</si>
  <si>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</si>
  <si>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</si>
  <si>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</si>
  <si>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</si>
  <si>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</si>
  <si>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</si>
  <si>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</si>
  <si>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</si>
  <si>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</si>
  <si>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</si>
  <si>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</si>
  <si>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</si>
  <si>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</si>
  <si>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</si>
  <si>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</si>
  <si>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</si>
  <si>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</si>
  <si>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</si>
  <si>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</si>
  <si>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</si>
  <si>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</si>
  <si>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</si>
  <si>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</si>
  <si>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</si>
  <si>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</si>
  <si>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</si>
  <si>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</si>
  <si>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</si>
  <si>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</si>
  <si>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</si>
  <si>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</si>
  <si>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</si>
  <si>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</si>
  <si>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</si>
  <si>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</si>
  <si>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</si>
  <si>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</si>
  <si>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</si>
  <si>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</si>
  <si>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</si>
  <si>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</si>
  <si>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</si>
  <si>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</si>
  <si>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</si>
  <si>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</si>
  <si>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</si>
  <si>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</si>
  <si>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</si>
  <si>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</si>
  <si>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</si>
  <si>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</si>
  <si>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</si>
  <si>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</si>
  <si>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</si>
  <si>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</si>
  <si>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</si>
  <si>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</si>
  <si>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</si>
  <si>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</si>
  <si>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</si>
  <si>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</si>
  <si>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</si>
  <si>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</si>
  <si>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</si>
  <si>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</si>
  <si>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</si>
  <si>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</si>
  <si>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</si>
  <si>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</si>
  <si>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</si>
  <si>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</si>
  <si>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</si>
  <si>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</si>
  <si>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</si>
  <si>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</si>
  <si>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</si>
  <si>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</si>
  <si>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</si>
  <si>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</si>
  <si>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</si>
  <si>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</si>
  <si>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</si>
  <si>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</si>
  <si>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</si>
  <si>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</si>
  <si>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</si>
  <si>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</si>
  <si>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</si>
  <si>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</si>
  <si>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</si>
  <si>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</si>
  <si>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</si>
  <si>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</si>
  <si>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</si>
  <si>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</si>
  <si>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</si>
  <si>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</si>
  <si>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</si>
  <si>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</si>
  <si>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</si>
  <si>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</si>
  <si>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</si>
  <si>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</si>
  <si>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</si>
  <si>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</si>
  <si>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</si>
  <si>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</si>
  <si>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</si>
  <si>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</si>
  <si>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</si>
  <si>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</si>
  <si>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</si>
  <si>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</si>
  <si>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</si>
  <si>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</si>
  <si>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</si>
  <si>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</si>
  <si>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</si>
  <si>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</si>
  <si>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</si>
  <si>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</si>
  <si>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</si>
  <si>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</si>
  <si>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</si>
  <si>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</si>
  <si>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</si>
  <si>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</si>
  <si>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</si>
  <si>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</si>
  <si>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</si>
  <si>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</si>
  <si>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</si>
  <si>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</si>
  <si>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</si>
  <si>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</si>
  <si>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</si>
  <si>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</si>
  <si>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</si>
  <si>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</si>
  <si>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</si>
  <si>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</si>
  <si>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</si>
  <si>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</si>
  <si>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</si>
  <si>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</si>
  <si>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</si>
  <si>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</si>
  <si>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</si>
  <si>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</si>
  <si>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</si>
  <si>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</si>
  <si>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</si>
  <si>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</si>
  <si>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</si>
  <si>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</si>
  <si>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</si>
  <si>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</si>
  <si>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</si>
  <si>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</si>
  <si>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</si>
  <si>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</si>
  <si>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</si>
  <si>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</si>
  <si>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</si>
  <si>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</si>
  <si>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</si>
  <si>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</si>
  <si>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</si>
  <si>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</si>
  <si>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</si>
  <si>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</si>
  <si>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</si>
  <si>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</si>
  <si>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</si>
  <si>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</si>
  <si>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</si>
  <si>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</si>
  <si>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</si>
  <si>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</si>
  <si>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</si>
  <si>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</si>
  <si>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</si>
  <si>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</si>
  <si>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</si>
  <si>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</si>
  <si>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</si>
  <si>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</si>
  <si>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</si>
  <si>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</si>
  <si>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</si>
  <si>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</si>
  <si>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</si>
  <si>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</si>
  <si>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</si>
  <si>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</si>
  <si>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</si>
  <si>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</si>
  <si>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</si>
  <si>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</si>
  <si>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</si>
  <si>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</si>
  <si>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</si>
  <si>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</si>
  <si>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</si>
  <si>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</si>
  <si>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</si>
  <si>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</si>
  <si>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</si>
  <si>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</si>
  <si>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</si>
  <si>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</si>
  <si>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</si>
  <si>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</si>
  <si>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</si>
  <si>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</si>
  <si>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</si>
  <si>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</si>
  <si>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</si>
  <si>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</si>
  <si>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</si>
  <si>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</si>
  <si>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</si>
  <si>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</si>
  <si>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</si>
  <si>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</si>
  <si>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</si>
  <si>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</si>
  <si>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</si>
  <si>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</si>
  <si>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</si>
  <si>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</si>
  <si>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</si>
  <si>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</si>
  <si>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</si>
  <si>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</si>
  <si>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</si>
  <si>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</si>
  <si>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</si>
  <si>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</si>
  <si>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</si>
  <si>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</si>
  <si>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</si>
  <si>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</si>
  <si>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</si>
  <si>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</si>
  <si>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</si>
  <si>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</si>
  <si>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</si>
  <si>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</si>
  <si>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</si>
  <si>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</si>
  <si>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</si>
  <si>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</si>
  <si>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</si>
  <si>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</si>
  <si>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</si>
  <si>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</si>
  <si>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</si>
  <si>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</si>
  <si>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</si>
  <si>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</si>
  <si>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</si>
  <si>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</si>
  <si>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</si>
  <si>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</si>
  <si>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</si>
  <si>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</si>
  <si>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</si>
  <si>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</si>
  <si>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</si>
  <si>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</si>
  <si>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</si>
  <si>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</si>
  <si>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</si>
  <si>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</si>
  <si>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</si>
  <si>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</si>
  <si>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</si>
  <si>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</si>
  <si>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</si>
  <si>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</si>
  <si>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</si>
  <si>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</si>
  <si>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</si>
  <si>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</si>
  <si>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</si>
  <si>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</si>
  <si>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</si>
  <si>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</si>
  <si>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</si>
  <si>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</si>
  <si>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</si>
  <si>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</si>
  <si>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</si>
  <si>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</si>
  <si>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</si>
  <si>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</si>
  <si>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</si>
  <si>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</si>
  <si>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</si>
  <si>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</si>
  <si>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</si>
  <si>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</si>
  <si>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</si>
  <si>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</si>
  <si>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</si>
  <si>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</si>
  <si>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</si>
  <si>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</si>
  <si>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</si>
  <si>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</si>
  <si>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</si>
  <si>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</si>
  <si>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</si>
  <si>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</si>
  <si>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</si>
  <si>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</si>
  <si>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</si>
  <si>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</si>
  <si>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</si>
  <si>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</si>
  <si>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</si>
  <si>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</si>
  <si>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</si>
  <si>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</si>
  <si>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</si>
  <si>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</si>
  <si>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</si>
  <si>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</si>
  <si>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</si>
  <si>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</si>
  <si>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</si>
  <si>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</si>
  <si>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</si>
  <si>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</si>
  <si>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</si>
  <si>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</si>
  <si>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</si>
  <si>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</si>
  <si>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</si>
  <si>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</si>
  <si>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</si>
  <si>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</si>
  <si>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</si>
  <si>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</si>
  <si>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</si>
  <si>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</si>
  <si>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</si>
  <si>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</si>
  <si>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</si>
  <si>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</si>
  <si>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</si>
  <si>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</si>
  <si>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</si>
  <si>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</si>
  <si>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</si>
  <si>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</si>
  <si>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</si>
  <si>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</si>
  <si>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</si>
  <si>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</si>
  <si>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</si>
  <si>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</si>
  <si>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</si>
  <si>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</si>
  <si>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</si>
  <si>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</si>
  <si>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</si>
  <si>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</si>
  <si>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</si>
  <si>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</si>
  <si>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</si>
  <si>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</si>
  <si>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</si>
  <si>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</si>
  <si>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</si>
  <si>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</si>
  <si>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</si>
  <si>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</si>
  <si>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</si>
  <si>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</si>
  <si>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</si>
  <si>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</si>
  <si>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</si>
  <si>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</si>
  <si>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</si>
  <si>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</si>
  <si>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</si>
  <si>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</si>
  <si>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</si>
  <si>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</si>
  <si>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</si>
  <si>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</si>
  <si>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</si>
  <si>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</si>
  <si>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</si>
  <si>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</si>
  <si>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</si>
  <si>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</si>
  <si>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</si>
  <si>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</si>
  <si>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</si>
  <si>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</si>
  <si>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</si>
  <si>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</si>
  <si>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</si>
  <si>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</si>
  <si>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</si>
  <si>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</si>
  <si>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</si>
  <si>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</si>
  <si>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</si>
  <si>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</si>
  <si>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</si>
  <si>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</si>
  <si>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</si>
  <si>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</si>
  <si>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</si>
  <si>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</si>
  <si>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</si>
  <si>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</si>
  <si>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</si>
  <si>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</si>
  <si>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</si>
  <si>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</si>
  <si>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</si>
  <si>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</si>
  <si>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</si>
  <si>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</si>
  <si>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</si>
  <si>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</si>
  <si>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</si>
  <si>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</si>
  <si>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</si>
  <si>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</si>
  <si>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</si>
  <si>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</si>
  <si>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</si>
  <si>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</si>
  <si>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</si>
  <si>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</si>
  <si>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</si>
  <si>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</si>
  <si>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</si>
  <si>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</si>
  <si>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</si>
  <si>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</si>
  <si>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</si>
  <si>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</si>
  <si>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</si>
  <si>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</si>
  <si>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</si>
  <si>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</si>
  <si>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</si>
  <si>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</si>
  <si>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</si>
  <si>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</si>
  <si>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</si>
  <si>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</si>
  <si>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</si>
  <si>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</si>
  <si>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</si>
  <si>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</si>
  <si>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</si>
  <si>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</si>
  <si>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</si>
  <si>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</si>
  <si>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</si>
  <si>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</si>
  <si>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</si>
  <si>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</si>
  <si>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</si>
  <si>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</si>
  <si>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</si>
  <si>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</si>
  <si>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</si>
  <si>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</si>
  <si>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</si>
  <si>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</si>
  <si>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</si>
  <si>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</si>
  <si>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</si>
  <si>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</si>
  <si>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</si>
  <si>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</si>
  <si>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</si>
  <si>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</si>
  <si>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</si>
  <si>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</si>
  <si>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</si>
  <si>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</si>
  <si>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</si>
  <si>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</si>
  <si>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</si>
  <si>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</si>
  <si>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</si>
  <si>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</si>
  <si>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</si>
  <si>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</si>
  <si>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</si>
  <si>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</si>
  <si>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</si>
  <si>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</si>
  <si>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</si>
  <si>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</si>
  <si>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</si>
  <si>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</si>
  <si>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</si>
  <si>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</si>
  <si>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</si>
  <si>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</si>
  <si>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</si>
  <si>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</si>
  <si>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</si>
  <si>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</si>
  <si>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</si>
  <si>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</si>
  <si>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</si>
  <si>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</si>
  <si>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</si>
  <si>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</si>
  <si>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</si>
  <si>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</si>
  <si>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</si>
  <si>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</si>
  <si>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</si>
  <si>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</si>
  <si>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</si>
  <si>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</si>
  <si>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</si>
  <si>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</si>
  <si>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</si>
  <si>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</si>
  <si>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</si>
  <si>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</si>
  <si>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</si>
  <si>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</si>
  <si>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</si>
  <si>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</si>
  <si>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</si>
  <si>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</si>
  <si>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</si>
  <si>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</si>
  <si>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</si>
  <si>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</si>
  <si>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</si>
  <si>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</si>
  <si>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</si>
  <si>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</si>
  <si>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</si>
  <si>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</si>
  <si>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</si>
  <si>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</si>
  <si>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</si>
  <si>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</si>
  <si>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</si>
  <si>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</si>
  <si>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</si>
  <si>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</si>
  <si>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</si>
  <si>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</si>
  <si>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</si>
  <si>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</si>
  <si>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</si>
  <si>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</si>
  <si>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</si>
  <si>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</si>
  <si>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</si>
  <si>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</si>
  <si>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</si>
  <si>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</si>
  <si>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</si>
  <si>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</si>
  <si>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</si>
  <si>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</si>
  <si>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</si>
  <si>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</si>
  <si>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</si>
  <si>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</si>
  <si>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</si>
  <si>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</si>
  <si>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</si>
  <si>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</si>
  <si>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</si>
  <si>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</si>
  <si>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</si>
  <si>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</si>
  <si>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</si>
  <si>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</si>
  <si>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</si>
  <si>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</si>
  <si>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</si>
  <si>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</si>
  <si>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</si>
  <si>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</si>
  <si>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</si>
  <si>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</si>
  <si>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</si>
  <si>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</si>
  <si>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</si>
  <si>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</si>
  <si>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</si>
  <si>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</si>
  <si>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</si>
  <si>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</si>
  <si>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</si>
  <si>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</si>
  <si>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</si>
  <si>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</si>
  <si>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</si>
  <si>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</si>
  <si>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</si>
  <si>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</si>
  <si>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</si>
  <si>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</si>
  <si>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</si>
  <si>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</si>
  <si>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</si>
  <si>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</si>
  <si>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</si>
  <si>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</si>
  <si>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</si>
  <si>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</si>
  <si>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</si>
  <si>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</si>
  <si>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</si>
  <si>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</si>
  <si>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</si>
  <si>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</si>
  <si>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</si>
  <si>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</si>
  <si>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</si>
  <si>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</si>
  <si>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</si>
  <si>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</si>
  <si>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</si>
  <si>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</si>
  <si>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</si>
  <si>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</si>
  <si>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</si>
  <si>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</si>
  <si>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</si>
  <si>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</si>
  <si>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</si>
  <si>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</si>
  <si>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</si>
  <si>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</si>
  <si>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</si>
  <si>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</si>
  <si>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</si>
  <si>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</si>
  <si>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</si>
  <si>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</si>
  <si>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</si>
  <si>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</si>
  <si>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</si>
  <si>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</si>
  <si>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</si>
  <si>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</si>
  <si>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</si>
  <si>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</si>
  <si>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</si>
  <si>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</si>
  <si>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</si>
  <si>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</si>
  <si>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</si>
  <si>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</si>
  <si>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</si>
  <si>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</si>
  <si>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</si>
  <si>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</si>
  <si>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</si>
  <si>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</si>
  <si>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</si>
  <si>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</si>
  <si>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</si>
  <si>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</si>
  <si>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</si>
  <si>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</si>
  <si>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</si>
  <si>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</si>
  <si>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</si>
  <si>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</si>
  <si>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</si>
  <si>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</si>
  <si>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</si>
  <si>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</si>
  <si>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</si>
  <si>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</si>
  <si>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</si>
  <si>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</si>
  <si>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</si>
  <si>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</si>
  <si>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</si>
  <si>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</si>
  <si>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</si>
  <si>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</si>
  <si>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</si>
  <si>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</si>
  <si>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</si>
  <si>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</si>
  <si>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</si>
  <si>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</si>
  <si>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</si>
  <si>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</si>
  <si>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</si>
  <si>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</si>
  <si>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</si>
  <si>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</si>
  <si>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</si>
  <si>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</si>
  <si>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</si>
  <si>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</si>
  <si>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</si>
  <si>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</si>
  <si>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</si>
  <si>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</si>
  <si>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</si>
  <si>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</si>
  <si>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</si>
  <si>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</si>
  <si>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</si>
  <si>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</si>
  <si>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</si>
  <si>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</si>
  <si>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</si>
  <si>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</si>
  <si>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</si>
  <si>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</si>
  <si>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</si>
  <si>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</si>
  <si>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</si>
  <si>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</si>
  <si>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</si>
  <si>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</si>
  <si>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</si>
  <si>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</si>
  <si>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</si>
  <si>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</si>
  <si>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</si>
  <si>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</si>
  <si>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</si>
  <si>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</si>
  <si>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</si>
  <si>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</si>
  <si>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</si>
  <si>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</si>
  <si>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</si>
  <si>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</si>
  <si>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</si>
  <si>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</si>
  <si>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</si>
  <si>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</si>
  <si>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</si>
  <si>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</si>
  <si>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</si>
  <si>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</si>
  <si>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</si>
  <si>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</si>
  <si>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</si>
  <si>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</si>
  <si>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</si>
  <si>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</si>
  <si>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</si>
  <si>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</si>
  <si>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</si>
  <si>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</si>
  <si>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</si>
  <si>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</si>
  <si>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</si>
  <si>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</si>
  <si>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</si>
  <si>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</si>
  <si>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</si>
  <si>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</si>
  <si>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</si>
  <si>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</si>
  <si>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</si>
  <si>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</si>
  <si>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</si>
  <si>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</si>
  <si>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</si>
  <si>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</si>
  <si>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</si>
  <si>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</si>
  <si>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</si>
  <si>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</si>
  <si>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</si>
  <si>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</si>
  <si>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</si>
  <si>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</si>
  <si>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</si>
  <si>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</si>
  <si>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</si>
  <si>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</si>
  <si>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</si>
  <si>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</si>
  <si>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</si>
  <si>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</si>
  <si>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</si>
  <si>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</si>
  <si>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</si>
  <si>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</si>
  <si>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</si>
  <si>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</si>
  <si>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</si>
  <si>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</si>
  <si>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</si>
  <si>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</si>
  <si>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</si>
  <si>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</si>
  <si>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</si>
  <si>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</si>
  <si>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</si>
  <si>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</si>
  <si>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</si>
  <si>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</si>
  <si>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</si>
  <si>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</si>
  <si>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</si>
  <si>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</si>
  <si>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</si>
  <si>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</si>
  <si>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</si>
  <si>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</si>
  <si>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</si>
  <si>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</si>
  <si>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</si>
  <si>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</si>
  <si>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</si>
  <si>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</si>
  <si>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</si>
  <si>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</si>
  <si>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</si>
  <si>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</si>
  <si>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</si>
  <si>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</si>
  <si>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</si>
  <si>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</si>
  <si>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</si>
  <si>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</si>
  <si>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</si>
  <si>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</si>
  <si>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</si>
  <si>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</si>
  <si>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</si>
  <si>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</si>
  <si>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</si>
  <si>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</si>
  <si>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</si>
  <si>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</si>
  <si>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</si>
  <si>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</si>
  <si>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</si>
  <si>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</si>
  <si>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</si>
  <si>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</si>
  <si>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</si>
  <si>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</si>
  <si>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</si>
  <si>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</si>
  <si>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</si>
  <si>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</si>
  <si>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</si>
  <si>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</si>
  <si>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</si>
  <si>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</si>
  <si>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</si>
  <si>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</si>
  <si>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</si>
  <si>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</si>
  <si>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</si>
  <si>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</si>
  <si>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</si>
  <si>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</si>
  <si>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</si>
  <si>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</si>
  <si>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</si>
  <si>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</si>
  <si>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</si>
  <si>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</si>
  <si>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</si>
  <si>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</si>
  <si>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</si>
  <si>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</si>
  <si>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</si>
  <si>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</si>
  <si>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</si>
  <si>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</si>
  <si>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</si>
  <si>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</si>
  <si>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</si>
  <si>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</si>
  <si>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</si>
  <si>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</si>
  <si>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</si>
  <si>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</si>
  <si>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</si>
  <si>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</si>
  <si>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</si>
  <si>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</si>
  <si>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</si>
  <si>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</si>
  <si>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</si>
  <si>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</si>
  <si>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</si>
  <si>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</si>
  <si>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</si>
  <si>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</si>
  <si>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</si>
  <si>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</si>
  <si>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</si>
  <si>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</si>
  <si>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</si>
  <si>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</si>
  <si>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</si>
  <si>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</si>
  <si>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</si>
  <si>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</si>
  <si>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</si>
  <si>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</si>
  <si>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</si>
  <si>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</si>
  <si>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</si>
  <si>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</si>
  <si>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</si>
  <si>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</si>
  <si>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</si>
  <si>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</si>
  <si>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</si>
  <si>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</si>
  <si>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</si>
  <si>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</si>
  <si>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</si>
  <si>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</si>
  <si>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</si>
  <si>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</si>
  <si>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</si>
  <si>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</si>
  <si>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</si>
  <si>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</si>
  <si>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</si>
  <si>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</si>
  <si>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</si>
  <si>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</si>
  <si>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</si>
  <si>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</si>
  <si>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</si>
  <si>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</si>
  <si>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</si>
  <si>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</si>
  <si>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</si>
  <si>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</si>
  <si>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</si>
  <si>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</si>
  <si>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</si>
  <si>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</si>
  <si>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</si>
  <si>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</si>
  <si>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</si>
  <si>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</si>
  <si>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</si>
  <si>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</si>
  <si>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</si>
  <si>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</si>
  <si>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</si>
  <si>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</si>
  <si>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</si>
  <si>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</si>
  <si>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</si>
  <si>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</si>
  <si>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</si>
  <si>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</si>
  <si>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</si>
  <si>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</si>
  <si>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</si>
  <si>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</si>
  <si>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</si>
  <si>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</si>
  <si>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</si>
  <si>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</si>
  <si>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</si>
  <si>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</si>
  <si>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</si>
  <si>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</si>
  <si>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</si>
  <si>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</si>
  <si>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</si>
  <si>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</si>
  <si>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</si>
  <si>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</si>
  <si>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</si>
  <si>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</si>
  <si>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</si>
  <si>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</si>
  <si>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</si>
  <si>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</si>
  <si>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</si>
  <si>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</si>
  <si>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</si>
  <si>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</si>
  <si>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</si>
  <si>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</si>
  <si>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</si>
  <si>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</si>
  <si>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</si>
  <si>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</si>
  <si>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</si>
  <si>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</si>
  <si>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</si>
  <si>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</si>
  <si>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</si>
  <si>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</si>
  <si>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</si>
  <si>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</si>
  <si>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</si>
  <si>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</si>
  <si>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</si>
  <si>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</si>
  <si>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</si>
  <si>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</si>
  <si>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</si>
  <si>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</si>
  <si>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</si>
  <si>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</si>
  <si>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</si>
  <si>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</si>
  <si>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</si>
  <si>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</si>
  <si>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</si>
  <si>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</si>
  <si>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</si>
  <si>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</si>
  <si>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</si>
  <si>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</si>
  <si>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</si>
  <si>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</si>
  <si>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</si>
  <si>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</si>
  <si>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</si>
  <si>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</si>
  <si>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</si>
  <si>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</si>
  <si>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</si>
  <si>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</si>
  <si>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</si>
  <si>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</si>
  <si>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</si>
  <si>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</si>
  <si>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</si>
  <si>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</si>
  <si>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</si>
  <si>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</si>
  <si>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</si>
  <si>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</si>
  <si>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</si>
  <si>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</si>
  <si>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</si>
  <si>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</si>
  <si>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</si>
  <si>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</si>
  <si>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</si>
  <si>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</si>
  <si>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</si>
  <si>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</si>
  <si>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</si>
  <si>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</si>
  <si>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</si>
  <si>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</si>
  <si>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</si>
  <si>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</si>
  <si>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</si>
  <si>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</si>
  <si>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</si>
  <si>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</si>
  <si>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</si>
  <si>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</si>
  <si>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</si>
  <si>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</si>
  <si>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</si>
  <si>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</si>
  <si>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</si>
  <si>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</si>
  <si>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</si>
  <si>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</si>
  <si>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</si>
  <si>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</si>
  <si>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</si>
  <si>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</si>
  <si>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</si>
  <si>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</si>
  <si>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</si>
  <si>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</si>
  <si>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</si>
  <si>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</si>
  <si>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</si>
  <si>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</si>
  <si>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</si>
  <si>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</si>
  <si>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</si>
  <si>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</si>
  <si>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</si>
  <si>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</si>
  <si>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</si>
  <si>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</si>
  <si>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</si>
  <si>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</si>
  <si>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</si>
  <si>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</si>
  <si>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</si>
  <si>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</si>
  <si>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</si>
  <si>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</si>
  <si>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</si>
  <si>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</si>
  <si>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</si>
  <si>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</si>
  <si>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</si>
  <si>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</si>
  <si>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</si>
  <si>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</si>
  <si>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</si>
  <si>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</si>
  <si>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</si>
  <si>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</si>
  <si>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</si>
  <si>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</si>
  <si>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</si>
  <si>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</si>
  <si>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</si>
  <si>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</si>
  <si>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</si>
  <si>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</si>
  <si>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</si>
  <si>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</si>
  <si>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</si>
  <si>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</si>
  <si>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</si>
  <si>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</si>
  <si>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</si>
  <si>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</si>
  <si>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</si>
  <si>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</si>
  <si>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</si>
  <si>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</si>
  <si>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</si>
  <si>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</si>
  <si>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</si>
  <si>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</si>
  <si>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</si>
  <si>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</si>
  <si>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</si>
  <si>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</si>
  <si>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</si>
  <si>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</si>
  <si>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</si>
  <si>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</si>
  <si>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</si>
  <si>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</si>
  <si>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</si>
  <si>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</si>
  <si>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</si>
  <si>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</si>
  <si>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</si>
  <si>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</si>
  <si>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</si>
  <si>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</si>
  <si>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</si>
  <si>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</si>
  <si>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</si>
  <si>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</si>
  <si>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</si>
  <si>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</si>
  <si>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</si>
  <si>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</si>
  <si>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</si>
  <si>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</si>
  <si>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</si>
  <si>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</si>
  <si>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</si>
  <si>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</si>
  <si>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</si>
  <si>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</si>
  <si>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</si>
  <si>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</si>
  <si>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</si>
  <si>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</si>
  <si>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</si>
  <si>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</si>
  <si>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</si>
  <si>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</si>
  <si>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</si>
  <si>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</si>
  <si>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</si>
  <si>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</si>
  <si>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</si>
  <si>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</si>
  <si>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</si>
  <si>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</si>
  <si>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</si>
  <si>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</si>
  <si>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</si>
  <si>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</si>
  <si>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</si>
  <si>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</si>
  <si>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</si>
  <si>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</si>
  <si>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</si>
  <si>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</si>
  <si>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</si>
  <si>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</si>
  <si>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</si>
  <si>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</si>
  <si>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</si>
  <si>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</si>
  <si>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</si>
  <si>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</si>
  <si>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</si>
  <si>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</si>
  <si>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</si>
  <si>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</si>
  <si>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</si>
  <si>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</si>
  <si>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</si>
  <si>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</si>
  <si>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</si>
  <si>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</si>
  <si>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</si>
  <si>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</si>
  <si>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</si>
  <si>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</si>
  <si>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</si>
  <si>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</si>
  <si>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</si>
  <si>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</si>
  <si>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</si>
  <si>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</si>
  <si>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</si>
  <si>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</si>
  <si>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</si>
  <si>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</si>
  <si>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</si>
  <si>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</si>
  <si>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</si>
  <si>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</si>
  <si>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</si>
  <si>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</si>
  <si>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</si>
  <si>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</si>
  <si>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</si>
  <si>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</si>
  <si>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</si>
  <si>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</si>
  <si>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</si>
  <si>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</si>
  <si>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</si>
  <si>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</si>
  <si>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</si>
  <si>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</si>
  <si>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</si>
  <si>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</si>
  <si>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</si>
  <si>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</si>
  <si>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</si>
  <si>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</si>
  <si>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</si>
  <si>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</si>
  <si>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</si>
  <si>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</si>
  <si>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</si>
  <si>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</si>
  <si>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</si>
  <si>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</si>
  <si>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</si>
  <si>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</si>
  <si>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</si>
  <si>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</si>
  <si>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</si>
  <si>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</si>
  <si>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</si>
  <si>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</si>
  <si>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</si>
  <si>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</si>
  <si>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</si>
  <si>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</si>
  <si>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</si>
  <si>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</si>
  <si>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</si>
  <si>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</si>
  <si>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</si>
  <si>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</si>
  <si>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</si>
  <si>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</si>
  <si>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</si>
  <si>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</si>
  <si>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</si>
  <si>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</si>
  <si>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</si>
  <si>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</si>
  <si>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</si>
  <si>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</si>
  <si>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</si>
  <si>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</si>
  <si>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</si>
  <si>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</si>
  <si>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</si>
  <si>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</si>
  <si>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</si>
  <si>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</si>
  <si>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</si>
  <si>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</si>
  <si>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</si>
  <si>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</si>
  <si>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</si>
  <si>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</si>
  <si>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</si>
  <si>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</si>
  <si>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</si>
  <si>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</si>
  <si>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</si>
  <si>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</si>
  <si>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</si>
  <si>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</si>
  <si>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</si>
  <si>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</si>
  <si>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</si>
  <si>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</si>
  <si>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</si>
  <si>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</si>
  <si>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</si>
  <si>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</si>
  <si>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</si>
  <si>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</si>
  <si>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</si>
  <si>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</si>
  <si>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</si>
  <si>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</si>
  <si>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</si>
  <si>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</si>
  <si>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</si>
  <si>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</si>
  <si>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</si>
  <si>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</si>
  <si>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</si>
  <si>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</si>
  <si>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</si>
  <si>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</si>
  <si>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</si>
  <si>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</si>
  <si>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</si>
  <si>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</si>
  <si>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</si>
  <si>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</si>
  <si>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</si>
  <si>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</si>
  <si>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</si>
  <si>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</si>
  <si>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</si>
  <si>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</si>
  <si>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</si>
  <si>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</si>
  <si>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</si>
  <si>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</si>
  <si>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</si>
  <si>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</si>
  <si>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</si>
  <si>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</si>
  <si>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</si>
  <si>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</si>
  <si>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</si>
  <si>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</si>
  <si>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</si>
  <si>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</si>
  <si>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</si>
  <si>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</si>
  <si>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</si>
  <si>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</si>
  <si>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</si>
  <si>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</si>
  <si>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</si>
  <si>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</si>
  <si>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</si>
  <si>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</si>
  <si>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</si>
  <si>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</si>
  <si>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</si>
  <si>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</si>
  <si>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</si>
  <si>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</si>
  <si>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</si>
  <si>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</si>
  <si>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</si>
  <si>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</si>
  <si>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</si>
  <si>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</si>
  <si>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</si>
  <si>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</si>
  <si>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</si>
  <si>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</si>
  <si>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</si>
  <si>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</si>
  <si>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</si>
  <si>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</si>
  <si>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</si>
  <si>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</si>
  <si>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</si>
  <si>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</si>
  <si>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</si>
  <si>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</si>
  <si>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</si>
  <si>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</si>
  <si>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</si>
  <si>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</si>
  <si>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</si>
  <si>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</si>
  <si>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</si>
  <si>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</si>
  <si>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</si>
  <si>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</si>
  <si>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</si>
  <si>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</si>
  <si>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</si>
  <si>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</si>
  <si>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</si>
  <si>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</si>
  <si>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</si>
  <si>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</si>
  <si>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</si>
  <si>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</si>
  <si>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</si>
  <si>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</si>
  <si>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</si>
  <si>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</si>
  <si>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</si>
  <si>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</si>
  <si>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</si>
  <si>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</si>
  <si>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</si>
  <si>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</si>
  <si>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</si>
  <si>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</si>
  <si>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</si>
  <si>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</si>
  <si>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</si>
  <si>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</si>
  <si>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</si>
  <si>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</si>
  <si>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</si>
  <si>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</si>
  <si>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</si>
  <si>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</si>
  <si>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</si>
  <si>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</si>
  <si>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</si>
  <si>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</si>
  <si>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</si>
  <si>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</si>
  <si>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</si>
  <si>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</si>
  <si>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</si>
  <si>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</si>
  <si>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</si>
  <si>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</si>
  <si>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</si>
  <si>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</si>
  <si>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</si>
  <si>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</si>
  <si>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</si>
  <si>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</si>
  <si>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</si>
  <si>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</si>
  <si>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</si>
  <si>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</si>
  <si>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</si>
  <si>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</si>
  <si>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</si>
  <si>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</si>
  <si>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</si>
  <si>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</si>
  <si>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</si>
  <si>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</si>
  <si>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</si>
  <si>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</si>
  <si>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</si>
  <si>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</si>
  <si>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</si>
  <si>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</si>
  <si>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</si>
  <si>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</si>
  <si>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</si>
  <si>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</si>
  <si>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</si>
  <si>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</si>
  <si>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</si>
  <si>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</si>
  <si>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</si>
  <si>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</si>
  <si>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</si>
  <si>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</si>
  <si>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</si>
  <si>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</si>
  <si>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</si>
  <si>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</si>
  <si>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</si>
  <si>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</si>
  <si>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</si>
  <si>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</si>
  <si>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</si>
  <si>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</si>
  <si>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</si>
  <si>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</si>
  <si>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</si>
  <si>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</si>
  <si>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</si>
  <si>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</si>
  <si>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</si>
  <si>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</si>
  <si>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</si>
  <si>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</si>
  <si>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</si>
  <si>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</si>
  <si>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</si>
  <si>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</si>
  <si>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</si>
  <si>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</si>
  <si>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</si>
  <si>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</si>
  <si>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</si>
  <si>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</si>
  <si>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</si>
  <si>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</si>
  <si>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</si>
  <si>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</si>
  <si>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</si>
  <si>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</si>
  <si>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</si>
  <si>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</si>
  <si>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</si>
  <si>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</si>
  <si>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</si>
  <si>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</si>
  <si>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</si>
  <si>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</si>
  <si>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</si>
  <si>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</si>
  <si>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</si>
  <si>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</si>
  <si>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</si>
  <si>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</si>
  <si>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</si>
  <si>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</si>
  <si>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</si>
  <si>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</si>
  <si>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</si>
  <si>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</si>
  <si>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</si>
  <si>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</si>
  <si>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</si>
  <si>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</si>
  <si>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</si>
  <si>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</si>
  <si>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</si>
  <si>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</si>
  <si>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</si>
  <si>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</si>
  <si>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</si>
  <si>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</si>
  <si>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</si>
  <si>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</si>
  <si>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</si>
  <si>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</si>
  <si>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</si>
  <si>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</si>
  <si>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</si>
  <si>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</si>
  <si>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</si>
  <si>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</si>
  <si>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</si>
  <si>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</si>
  <si>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</si>
  <si>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</si>
  <si>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</si>
  <si>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</si>
  <si>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</si>
  <si>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</si>
  <si>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</si>
  <si>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</si>
  <si>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</si>
  <si>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</si>
  <si>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</si>
  <si>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</si>
  <si>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</si>
  <si>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</si>
  <si>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</si>
  <si>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</si>
  <si>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</si>
  <si>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</si>
  <si>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</si>
  <si>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</si>
  <si>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</si>
  <si>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</si>
  <si>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</si>
  <si>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</si>
  <si>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</si>
  <si>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</si>
  <si>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</si>
  <si>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</si>
  <si>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</si>
  <si>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</si>
  <si>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</si>
  <si>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</si>
  <si>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</si>
  <si>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</si>
  <si>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</si>
  <si>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</si>
  <si>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</si>
  <si>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</si>
  <si>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</si>
  <si>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</si>
  <si>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</si>
  <si>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</si>
  <si>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</si>
  <si>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</si>
  <si>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</si>
  <si>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</si>
  <si>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</si>
  <si>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</si>
  <si>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</si>
  <si>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</si>
  <si>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</si>
  <si>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</si>
  <si>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</si>
  <si>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</si>
  <si>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</si>
  <si>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</si>
  <si>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</si>
  <si>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</si>
  <si>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</si>
  <si>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</si>
  <si>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</si>
  <si>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</si>
  <si>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</si>
  <si>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</si>
  <si>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</si>
  <si>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</si>
  <si>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</si>
  <si>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</si>
  <si>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</si>
  <si>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</si>
  <si>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</si>
  <si>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</si>
  <si>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</si>
  <si>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</si>
  <si>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</si>
  <si>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</si>
  <si>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</si>
  <si>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</si>
  <si>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</si>
  <si>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</si>
  <si>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</si>
  <si>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</si>
  <si>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</si>
  <si>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</si>
  <si>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</si>
  <si>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</si>
  <si>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</si>
  <si>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</si>
  <si>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</si>
  <si>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</si>
  <si>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</si>
  <si>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</si>
  <si>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</si>
  <si>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</si>
  <si>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</si>
  <si>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</si>
  <si>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</si>
  <si>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</si>
  <si>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</si>
  <si>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</si>
  <si>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</si>
  <si>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</si>
  <si>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</si>
  <si>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</si>
  <si>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</si>
  <si>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</si>
  <si>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</si>
  <si>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</si>
  <si>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</si>
  <si>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</si>
  <si>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</si>
  <si>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</si>
  <si>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</si>
  <si>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</si>
  <si>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</si>
  <si>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</si>
  <si>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</si>
  <si>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</si>
  <si>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</si>
  <si>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</si>
  <si>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</si>
  <si>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</si>
  <si>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</si>
  <si>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</si>
  <si>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</si>
  <si>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</si>
  <si>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</si>
  <si>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</si>
  <si>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</si>
  <si>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</si>
  <si>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</si>
  <si>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</si>
  <si>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</si>
  <si>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</si>
  <si>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</si>
  <si>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</si>
  <si>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</si>
  <si>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</si>
  <si>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</si>
  <si>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</si>
  <si>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</si>
  <si>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</si>
  <si>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</si>
  <si>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</si>
  <si>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</si>
  <si>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</si>
  <si>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</si>
  <si>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</si>
  <si>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</si>
  <si>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</si>
  <si>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</si>
  <si>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</si>
  <si>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</si>
  <si>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</si>
  <si>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</si>
  <si>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</si>
  <si>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</si>
  <si>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</si>
  <si>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</si>
  <si>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</si>
  <si>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</si>
  <si>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</si>
  <si>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</si>
  <si>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</si>
  <si>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</si>
  <si>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</si>
  <si>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</si>
  <si>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</si>
  <si>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</si>
  <si>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</si>
  <si>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</si>
  <si>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</si>
  <si>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</si>
  <si>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</si>
  <si>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</si>
  <si>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</si>
  <si>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</si>
  <si>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</si>
  <si>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</si>
  <si>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</si>
  <si>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</si>
  <si>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</si>
  <si>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</si>
  <si>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</si>
  <si>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</si>
  <si>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</si>
  <si>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</si>
  <si>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</si>
  <si>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</si>
  <si>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</si>
  <si>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</si>
  <si>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</si>
  <si>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</si>
  <si>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</si>
  <si>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</si>
  <si>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</si>
  <si>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</si>
  <si>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</si>
  <si>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</si>
  <si>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</si>
  <si>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</si>
  <si>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</si>
  <si>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</si>
  <si>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</si>
  <si>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</si>
  <si>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</si>
  <si>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</si>
  <si>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</si>
  <si>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</si>
  <si>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</si>
  <si>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</si>
  <si>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</si>
  <si>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</si>
  <si>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</si>
  <si>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</si>
  <si>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</si>
  <si>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</si>
  <si>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</si>
  <si>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</si>
  <si>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</si>
  <si>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</si>
  <si>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</si>
  <si>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</si>
  <si>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</si>
  <si>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</si>
  <si>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</si>
  <si>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</si>
  <si>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</si>
  <si>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</si>
  <si>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</si>
  <si>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</si>
  <si>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</si>
  <si>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</si>
  <si>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</si>
  <si>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</si>
  <si>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</si>
  <si>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</si>
  <si>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</si>
  <si>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</si>
  <si>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</si>
  <si>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</si>
  <si>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</si>
  <si>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</si>
  <si>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</si>
  <si>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</si>
  <si>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</si>
  <si>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</si>
  <si>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</si>
  <si>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</si>
  <si>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</si>
  <si>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</si>
  <si>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</si>
  <si>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</si>
  <si>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</si>
  <si>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</si>
  <si>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</si>
  <si>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</si>
  <si>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</si>
  <si>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</si>
  <si>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</si>
  <si>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</si>
  <si>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</si>
  <si>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</si>
  <si>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</si>
  <si>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</si>
  <si>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</si>
  <si>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</si>
  <si>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</si>
  <si>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</si>
  <si>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</si>
  <si>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</si>
  <si>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</si>
  <si>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</si>
  <si>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</si>
  <si>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</si>
  <si>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</si>
  <si>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</si>
  <si>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</si>
  <si>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</si>
  <si>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</si>
  <si>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</si>
  <si>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</si>
  <si>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</si>
  <si>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</si>
  <si>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</si>
  <si>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</si>
  <si>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</si>
  <si>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</si>
  <si>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</si>
  <si>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</si>
  <si>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</si>
  <si>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</si>
  <si>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</si>
  <si>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</si>
  <si>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</si>
  <si>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</si>
  <si>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</si>
  <si>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</si>
  <si>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</si>
  <si>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</si>
  <si>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</si>
  <si>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</si>
  <si>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</si>
  <si>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</si>
  <si>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</si>
  <si>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</si>
  <si>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</si>
  <si>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</si>
  <si>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</si>
  <si>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</si>
  <si>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</si>
  <si>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</si>
  <si>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</si>
  <si>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</si>
  <si>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</si>
  <si>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</si>
  <si>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</si>
  <si>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</si>
  <si>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</si>
  <si>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</si>
  <si>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</si>
  <si>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</si>
  <si>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</si>
  <si>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</si>
  <si>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</si>
  <si>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</si>
  <si>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</si>
  <si>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</si>
  <si>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</si>
  <si>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</si>
  <si>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</si>
  <si>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</si>
  <si>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</si>
  <si>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</si>
  <si>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</si>
  <si>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</si>
  <si>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</si>
  <si>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</si>
  <si>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</si>
  <si>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</si>
  <si>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</si>
  <si>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</si>
  <si>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</si>
  <si>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</si>
  <si>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</si>
  <si>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</si>
  <si>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</si>
  <si>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</si>
  <si>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</si>
  <si>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</si>
  <si>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</si>
  <si>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</si>
  <si>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</si>
  <si>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</si>
  <si>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</si>
  <si>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</si>
  <si>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</si>
  <si>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</si>
  <si>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</si>
  <si>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</si>
  <si>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</si>
  <si>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</si>
  <si>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</si>
  <si>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</si>
  <si>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</si>
  <si>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</si>
  <si>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</si>
  <si>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</si>
  <si>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</si>
  <si>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</si>
  <si>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</si>
  <si>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</si>
  <si>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</si>
  <si>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</si>
  <si>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</si>
  <si>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</si>
  <si>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</si>
  <si>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</si>
  <si>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</si>
  <si>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</si>
  <si>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</si>
  <si>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</si>
  <si>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</si>
  <si>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</si>
  <si>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</si>
  <si>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</si>
  <si>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</si>
  <si>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</si>
  <si>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</si>
  <si>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</si>
  <si>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</si>
  <si>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</si>
  <si>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</si>
  <si>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</si>
  <si>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</si>
  <si>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</si>
  <si>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</si>
  <si>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</si>
  <si>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</si>
  <si>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</si>
  <si>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</si>
  <si>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</si>
  <si>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</si>
  <si>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</si>
  <si>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</si>
  <si>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</si>
  <si>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</si>
  <si>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</si>
  <si>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</si>
  <si>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</si>
  <si>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</si>
  <si>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</si>
  <si>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</si>
  <si>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</si>
  <si>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</si>
  <si>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</si>
  <si>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</si>
  <si>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</si>
  <si>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</si>
  <si>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</si>
  <si>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</si>
  <si>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</si>
  <si>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</si>
  <si>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</si>
  <si>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</si>
  <si>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</si>
  <si>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</si>
  <si>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</si>
  <si>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</si>
  <si>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</si>
  <si>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</si>
  <si>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</si>
  <si>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</si>
  <si>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</si>
  <si>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</si>
  <si>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</si>
  <si>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</si>
  <si>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</si>
  <si>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</si>
  <si>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</si>
  <si>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</si>
  <si>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</si>
  <si>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</si>
  <si>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</si>
  <si>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</si>
  <si>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</si>
  <si>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</si>
  <si>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</si>
  <si>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</si>
  <si>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</si>
  <si>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</si>
  <si>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</si>
  <si>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</si>
  <si>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</si>
  <si>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</si>
  <si>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</si>
  <si>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</si>
  <si>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</si>
  <si>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</si>
  <si>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</si>
  <si>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</si>
  <si>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</si>
  <si>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</si>
  <si>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</si>
  <si>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</si>
  <si>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</si>
  <si>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</si>
  <si>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</si>
  <si>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</si>
  <si>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</si>
  <si>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</si>
  <si>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</si>
  <si>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</si>
  <si>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</si>
  <si>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</si>
  <si>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</si>
  <si>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</si>
  <si>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</si>
  <si>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</si>
  <si>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</si>
  <si>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</si>
  <si>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</si>
  <si>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</si>
  <si>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</si>
  <si>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</si>
  <si>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</si>
  <si>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</si>
  <si>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</si>
  <si>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</si>
  <si>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</si>
  <si>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</si>
  <si>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</si>
  <si>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</si>
  <si>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</si>
  <si>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</si>
  <si>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</si>
  <si>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</si>
  <si>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</si>
  <si>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</si>
  <si>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</si>
  <si>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</si>
  <si>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</si>
  <si>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</si>
  <si>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</si>
  <si>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</si>
  <si>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</si>
  <si>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</si>
  <si>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</si>
  <si>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</si>
  <si>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</si>
  <si>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</si>
  <si>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</si>
  <si>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</si>
  <si>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</si>
  <si>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</si>
  <si>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</si>
  <si>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</si>
  <si>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</si>
  <si>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</si>
  <si>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</si>
  <si>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</si>
  <si>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</si>
  <si>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</si>
  <si>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</si>
  <si>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</si>
  <si>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</si>
  <si>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</si>
  <si>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</si>
  <si>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</si>
  <si>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</si>
  <si>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</si>
  <si>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</si>
  <si>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</si>
  <si>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</si>
  <si>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</si>
  <si>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</si>
  <si>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</si>
  <si>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</si>
  <si>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</si>
  <si>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</si>
  <si>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</si>
  <si>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</si>
  <si>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</si>
  <si>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</si>
  <si>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</si>
  <si>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</si>
  <si>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</si>
  <si>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</si>
  <si>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</si>
  <si>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</si>
  <si>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</si>
  <si>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</si>
  <si>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</si>
  <si>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</si>
  <si>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</si>
  <si>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</si>
  <si>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</si>
  <si>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</si>
  <si>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</si>
  <si>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</si>
  <si>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</si>
  <si>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</si>
  <si>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</si>
  <si>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</si>
  <si>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</si>
  <si>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</si>
  <si>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</si>
  <si>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</si>
  <si>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</si>
  <si>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</si>
  <si>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</si>
  <si>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</si>
  <si>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</si>
  <si>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</si>
  <si>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</si>
  <si>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</si>
  <si>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</si>
  <si>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</si>
  <si>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</si>
  <si>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</si>
  <si>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</si>
  <si>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</si>
  <si>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</si>
  <si>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</si>
  <si>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</si>
  <si>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</si>
  <si>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</si>
  <si>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</si>
  <si>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</si>
  <si>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</si>
  <si>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</si>
  <si>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</si>
  <si>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</si>
  <si>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</si>
  <si>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</si>
  <si>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</si>
  <si>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</si>
  <si>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</si>
  <si>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</si>
  <si>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</si>
  <si>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</si>
  <si>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</si>
  <si>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</si>
  <si>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</si>
  <si>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</si>
  <si>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</si>
  <si>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</si>
  <si>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</si>
  <si>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</si>
  <si>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</si>
  <si>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</si>
  <si>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</si>
  <si>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</si>
  <si>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</si>
  <si>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</si>
  <si>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</si>
  <si>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</si>
  <si>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</si>
  <si>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</si>
  <si>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</si>
  <si>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</si>
  <si>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</si>
  <si>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</si>
  <si>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</si>
  <si>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</si>
  <si>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</si>
  <si>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</si>
  <si>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</si>
  <si>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</si>
  <si>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</si>
  <si>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</si>
  <si>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</si>
  <si>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</si>
  <si>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</si>
  <si>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</si>
  <si>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</si>
  <si>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</si>
  <si>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</si>
  <si>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</si>
  <si>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</si>
  <si>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</si>
  <si>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</si>
  <si>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</si>
  <si>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</si>
  <si>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</si>
  <si>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</si>
  <si>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</si>
  <si>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</si>
  <si>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</si>
  <si>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</si>
  <si>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</si>
  <si>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</si>
  <si>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</si>
  <si>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</si>
  <si>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</si>
  <si>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</si>
  <si>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</si>
  <si>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</si>
  <si>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</si>
  <si>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</si>
  <si>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</si>
  <si>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</si>
  <si>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</si>
  <si>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</si>
  <si>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</si>
  <si>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</si>
  <si>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</si>
  <si>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</si>
  <si>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</si>
  <si>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</si>
  <si>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</si>
  <si>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</si>
  <si>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</si>
  <si>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</si>
  <si>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</si>
  <si>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</si>
  <si>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</si>
  <si>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</si>
  <si>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</si>
  <si>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</si>
  <si>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</si>
  <si>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</si>
  <si>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</si>
  <si>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</si>
  <si>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</si>
  <si>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</si>
  <si>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</si>
  <si>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</si>
  <si>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</si>
  <si>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</si>
  <si>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</si>
  <si>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</si>
  <si>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</si>
  <si>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</si>
  <si>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</si>
  <si>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</si>
  <si>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</si>
  <si>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</si>
  <si>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</si>
  <si>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</si>
  <si>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</si>
  <si>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</si>
  <si>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</si>
  <si>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</si>
  <si>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</si>
  <si>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</si>
  <si>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</si>
  <si>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</si>
  <si>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</si>
  <si>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</si>
  <si>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</si>
  <si>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</si>
  <si>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</si>
  <si>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</si>
  <si>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</si>
  <si>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</si>
  <si>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</si>
  <si>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</si>
  <si>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</si>
  <si>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</si>
  <si>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</si>
  <si>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</si>
  <si>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</si>
  <si>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</si>
  <si>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</si>
  <si>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</si>
  <si>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</si>
  <si>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</si>
  <si>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</si>
  <si>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</si>
  <si>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</si>
  <si>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</si>
  <si>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</si>
  <si>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</si>
  <si>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</si>
  <si>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</si>
  <si>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</si>
  <si>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</si>
  <si>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</si>
  <si>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</si>
  <si>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</si>
  <si>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</si>
  <si>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</si>
  <si>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</si>
  <si>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</si>
  <si>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</si>
  <si>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</si>
  <si>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</si>
  <si>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</si>
  <si>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</si>
  <si>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</si>
  <si>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</si>
  <si>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</si>
  <si>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</si>
  <si>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</si>
  <si>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</si>
  <si>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</si>
  <si>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</si>
  <si>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</si>
  <si>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</si>
  <si>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</si>
  <si>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</si>
  <si>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</si>
  <si>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</si>
  <si>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</si>
  <si>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</si>
  <si>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</si>
  <si>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</si>
  <si>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</si>
  <si>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</si>
  <si>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</si>
  <si>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</si>
  <si>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</si>
  <si>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</si>
  <si>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</si>
  <si>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</si>
  <si>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</si>
  <si>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</si>
  <si>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</si>
  <si>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</si>
  <si>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</si>
  <si>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</si>
  <si>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</si>
  <si>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</si>
  <si>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</si>
  <si>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</si>
  <si>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</si>
  <si>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</si>
  <si>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</si>
  <si>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</si>
  <si>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</si>
  <si>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</si>
  <si>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</si>
  <si>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</si>
  <si>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</si>
  <si>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</si>
  <si>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</si>
  <si>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</si>
  <si>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</si>
  <si>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</si>
  <si>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</si>
  <si>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</si>
  <si>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</si>
  <si>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</si>
  <si>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</si>
  <si>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</si>
  <si>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</si>
  <si>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</si>
  <si>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</si>
  <si>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</si>
  <si>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</si>
  <si>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</si>
  <si>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</si>
  <si>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</si>
  <si>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</si>
  <si>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</si>
  <si>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</si>
  <si>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</si>
  <si>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</si>
  <si>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</si>
  <si>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</si>
  <si>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</si>
  <si>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</si>
  <si>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</si>
  <si>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</si>
  <si>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</si>
  <si>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</si>
  <si>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</si>
  <si>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</si>
  <si>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</si>
  <si>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</si>
  <si>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</si>
  <si>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</si>
  <si>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</si>
  <si>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</si>
  <si>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</si>
  <si>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</si>
  <si>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</si>
  <si>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</si>
  <si>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</si>
  <si>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</si>
  <si>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</si>
  <si>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</si>
  <si>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</si>
  <si>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</si>
  <si>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</si>
  <si>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</si>
  <si>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</si>
  <si>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</si>
  <si>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</si>
  <si>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</si>
  <si>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</si>
  <si>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</si>
  <si>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</si>
  <si>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</si>
  <si>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</si>
  <si>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</si>
  <si>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</si>
  <si>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</si>
  <si>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</si>
  <si>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</si>
  <si>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</si>
  <si>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</si>
  <si>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</si>
  <si>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</si>
  <si>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</si>
  <si>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</si>
  <si>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</si>
  <si>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</si>
  <si>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</si>
  <si>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</si>
  <si>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</si>
  <si>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</si>
  <si>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</si>
  <si>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</si>
  <si>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</si>
  <si>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</si>
  <si>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</si>
  <si>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</si>
  <si>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</si>
  <si>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</si>
  <si>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</si>
  <si>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</si>
  <si>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</si>
  <si>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</si>
  <si>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</si>
  <si>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</si>
  <si>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</si>
  <si>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</si>
  <si>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</si>
  <si>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</si>
  <si>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</si>
  <si>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</si>
  <si>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</si>
  <si>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</si>
  <si>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</si>
  <si>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</si>
  <si>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</si>
  <si>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</si>
  <si>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</si>
  <si>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</si>
  <si>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</si>
  <si>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</si>
  <si>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</si>
  <si>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</si>
  <si>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</si>
  <si>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</si>
  <si>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</si>
  <si>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</si>
  <si>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</si>
  <si>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</si>
  <si>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</si>
  <si>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</si>
  <si>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</si>
  <si>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</si>
  <si>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</si>
  <si>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</si>
  <si>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</si>
  <si>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</si>
  <si>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</si>
  <si>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</si>
  <si>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</si>
  <si>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</si>
  <si>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</si>
  <si>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</si>
  <si>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</si>
  <si>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</si>
  <si>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</si>
  <si>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</si>
  <si>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</si>
  <si>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</si>
  <si>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</si>
  <si>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</si>
  <si>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</si>
  <si>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</si>
  <si>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</si>
  <si>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</si>
  <si>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</si>
  <si>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</si>
  <si>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</si>
  <si>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</si>
  <si>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</si>
  <si>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</si>
  <si>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</si>
  <si>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</si>
  <si>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</si>
  <si>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</si>
  <si>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</si>
  <si>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</si>
  <si>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</si>
  <si>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</si>
  <si>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</si>
  <si>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</si>
  <si>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</si>
  <si>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</si>
  <si>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</si>
  <si>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</si>
  <si>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</si>
  <si>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</si>
  <si>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</si>
  <si>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</si>
  <si>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</si>
  <si>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</si>
  <si>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</si>
  <si>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</si>
  <si>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</si>
  <si>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</si>
  <si>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</si>
  <si>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</si>
  <si>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</si>
  <si>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</si>
  <si>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</si>
  <si>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</si>
  <si>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</si>
  <si>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</si>
  <si>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</si>
  <si>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</si>
  <si>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</si>
  <si>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</si>
  <si>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</si>
  <si>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</si>
  <si>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</si>
  <si>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</si>
  <si>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</si>
  <si>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</si>
  <si>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</si>
  <si>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</si>
  <si>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</si>
  <si>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</si>
  <si>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</si>
  <si>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</si>
  <si>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</si>
  <si>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</si>
  <si>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</si>
  <si>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</si>
  <si>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</si>
  <si>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</si>
  <si>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</si>
  <si>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</si>
  <si>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</si>
  <si>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</si>
  <si>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</si>
  <si>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</si>
  <si>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</si>
  <si>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</si>
  <si>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</si>
  <si>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</si>
  <si>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</si>
  <si>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</si>
  <si>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</si>
  <si>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</si>
  <si>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</si>
  <si>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</si>
  <si>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</si>
  <si>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</si>
  <si>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</si>
  <si>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</si>
  <si>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</si>
  <si>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</si>
  <si>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</si>
  <si>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</si>
  <si>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</si>
  <si>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</si>
  <si>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</si>
  <si>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</si>
  <si>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</si>
  <si>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</si>
  <si>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</si>
  <si>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</si>
  <si>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</si>
  <si>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</si>
  <si>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</si>
  <si>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</si>
  <si>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</si>
  <si>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</si>
  <si>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</si>
  <si>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</si>
  <si>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</si>
  <si>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</si>
  <si>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</si>
  <si>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</si>
  <si>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</si>
  <si>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</si>
  <si>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</si>
  <si>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</si>
  <si>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</si>
  <si>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</si>
  <si>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</si>
  <si>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</si>
  <si>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</si>
  <si>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</si>
  <si>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</si>
  <si>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</si>
  <si>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</si>
  <si>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</si>
  <si>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</si>
  <si>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</si>
  <si>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</si>
  <si>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</si>
  <si>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</si>
  <si>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</si>
  <si>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</si>
  <si>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</si>
  <si>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</si>
  <si>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</si>
  <si>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</si>
  <si>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</si>
  <si>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</si>
  <si>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</si>
  <si>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</si>
  <si>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</si>
  <si>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</si>
  <si>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</si>
  <si>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</si>
  <si>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</si>
  <si>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</si>
  <si>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</si>
  <si>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</si>
  <si>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</si>
  <si>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</si>
  <si>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</si>
  <si>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</si>
  <si>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</si>
  <si>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</si>
  <si>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</si>
  <si>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</si>
  <si>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</si>
  <si>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</si>
  <si>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</si>
  <si>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</si>
  <si>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</si>
  <si>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</si>
  <si>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</si>
  <si>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</si>
  <si>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</si>
  <si>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</si>
  <si>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</si>
  <si>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</si>
  <si>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</si>
  <si>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</si>
  <si>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</si>
  <si>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</si>
  <si>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</si>
  <si>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</si>
  <si>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</si>
  <si>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</si>
  <si>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</si>
  <si>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</si>
  <si>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</si>
  <si>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</si>
  <si>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</si>
  <si>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</si>
  <si>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</si>
  <si>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</si>
  <si>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</si>
  <si>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</si>
  <si>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</si>
  <si>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</si>
  <si>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</si>
  <si>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</si>
  <si>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</si>
  <si>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</si>
  <si>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</si>
  <si>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</si>
  <si>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</si>
  <si>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</si>
  <si>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</si>
  <si>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</si>
  <si>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</si>
  <si>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</si>
  <si>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</si>
  <si>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</si>
  <si>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</si>
  <si>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</si>
  <si>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</si>
  <si>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</si>
  <si>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</si>
  <si>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</si>
  <si>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</si>
  <si>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</si>
  <si>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</si>
  <si>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</si>
  <si>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</si>
  <si>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</si>
  <si>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</si>
  <si>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</si>
  <si>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</si>
  <si>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</si>
  <si>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</si>
  <si>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</si>
  <si>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</si>
  <si>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</si>
  <si>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</si>
  <si>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</si>
  <si>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</si>
  <si>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</si>
  <si>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</si>
  <si>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</si>
  <si>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</si>
  <si>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</si>
  <si>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</si>
  <si>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</si>
  <si>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</si>
  <si>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</si>
  <si>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</si>
  <si>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</si>
  <si>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</si>
  <si>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</si>
  <si>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</si>
  <si>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</si>
  <si>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</si>
  <si>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</si>
  <si>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</si>
  <si>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</si>
  <si>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</si>
  <si>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</si>
  <si>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</si>
  <si>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</si>
  <si>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</si>
  <si>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</si>
  <si>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</si>
  <si>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</si>
  <si>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</si>
  <si>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</si>
  <si>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</si>
  <si>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</si>
  <si>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</si>
  <si>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</si>
  <si>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</si>
  <si>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</si>
  <si>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</si>
  <si>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</si>
  <si>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</si>
  <si>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</si>
  <si>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</si>
  <si>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</si>
  <si>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</si>
  <si>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</si>
  <si>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</si>
  <si>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</si>
  <si>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</si>
  <si>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</si>
  <si>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</si>
  <si>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</si>
  <si>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</si>
  <si>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</si>
  <si>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</si>
  <si>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</si>
  <si>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</si>
  <si>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</si>
  <si>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</si>
  <si>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</si>
  <si>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</si>
  <si>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</si>
  <si>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</si>
  <si>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</si>
  <si>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</si>
  <si>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</si>
  <si>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</si>
  <si>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</si>
  <si>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</si>
  <si>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</si>
  <si>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</si>
  <si>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</si>
  <si>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</si>
  <si>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</si>
  <si>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</si>
  <si>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</si>
  <si>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</si>
  <si>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</si>
  <si>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</si>
  <si>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</si>
  <si>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</si>
  <si>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</si>
  <si>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</si>
  <si>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</si>
  <si>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</si>
  <si>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</si>
  <si>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</si>
  <si>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</si>
  <si>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</si>
  <si>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</si>
  <si>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</si>
  <si>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</si>
  <si>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</si>
  <si>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</si>
  <si>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</si>
  <si>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</si>
  <si>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</si>
  <si>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</si>
  <si>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</si>
  <si>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</si>
  <si>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</si>
  <si>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</si>
  <si>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</si>
  <si>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</si>
  <si>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</si>
  <si>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</si>
  <si>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</si>
  <si>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</si>
  <si>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</si>
  <si>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</si>
  <si>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</si>
  <si>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</si>
  <si>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</si>
  <si>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</si>
  <si>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</si>
  <si>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</si>
  <si>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</si>
  <si>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</si>
  <si>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</si>
  <si>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</si>
  <si>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</si>
  <si>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</si>
  <si>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</si>
  <si>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</si>
  <si>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</si>
  <si>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</si>
  <si>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</si>
  <si>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</si>
  <si>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</si>
  <si>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</si>
  <si>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</si>
  <si>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</si>
  <si>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</si>
  <si>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</si>
  <si>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</si>
  <si>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</si>
  <si>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</si>
  <si>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</si>
  <si>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</si>
  <si>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</si>
  <si>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</si>
  <si>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</si>
  <si>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</si>
  <si>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</si>
  <si>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</si>
  <si>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</si>
  <si>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</si>
  <si>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</si>
  <si>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</si>
  <si>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</si>
  <si>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</si>
  <si>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</si>
  <si>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</si>
  <si>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</si>
  <si>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</si>
  <si>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</si>
  <si>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</si>
  <si>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</si>
  <si>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</si>
  <si>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</si>
  <si>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</si>
  <si>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</si>
  <si>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</si>
  <si>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</si>
  <si>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</si>
  <si>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</si>
  <si>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</si>
  <si>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</si>
  <si>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</si>
  <si>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</si>
  <si>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</si>
  <si>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</si>
  <si>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</si>
  <si>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</si>
  <si>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</si>
  <si>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</si>
  <si>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</si>
  <si>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</si>
  <si>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</si>
  <si>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</si>
  <si>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</si>
  <si>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</si>
  <si>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</si>
  <si>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</si>
  <si>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</si>
  <si>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</si>
  <si>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</si>
  <si>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</si>
  <si>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</si>
  <si>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</si>
  <si>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</si>
  <si>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</si>
  <si>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</si>
  <si>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</si>
  <si>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</si>
  <si>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</si>
  <si>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</si>
  <si>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</si>
  <si>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</si>
  <si>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</si>
  <si>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</si>
  <si>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</si>
  <si>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</si>
  <si>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</si>
  <si>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</si>
  <si>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</si>
  <si>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</si>
  <si>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</si>
  <si>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</si>
  <si>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</si>
  <si>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</si>
  <si>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</si>
  <si>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</si>
  <si>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</si>
  <si>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</si>
  <si>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</si>
  <si>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</si>
  <si>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</si>
  <si>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</si>
  <si>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</si>
  <si>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</si>
  <si>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</si>
  <si>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</si>
  <si>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</si>
  <si>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</si>
  <si>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</si>
  <si>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</si>
  <si>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</si>
  <si>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</si>
  <si>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</si>
  <si>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</si>
  <si>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</si>
  <si>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</si>
  <si>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</si>
  <si>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</si>
  <si>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</si>
  <si>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</si>
  <si>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</si>
  <si>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</si>
  <si>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</si>
  <si>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</si>
  <si>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</si>
  <si>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</si>
  <si>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</si>
  <si>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</si>
  <si>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</si>
  <si>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</si>
  <si>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</si>
  <si>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</si>
  <si>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</si>
  <si>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</si>
  <si>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</si>
  <si>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</si>
  <si>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</si>
  <si>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</si>
  <si>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</si>
  <si>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</si>
  <si>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</si>
  <si>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</si>
  <si>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</si>
  <si>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</si>
  <si>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</si>
  <si>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</si>
  <si>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</si>
  <si>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</si>
  <si>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</si>
  <si>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</si>
  <si>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</si>
  <si>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</si>
  <si>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</si>
  <si>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</si>
  <si>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</si>
  <si>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</si>
  <si>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</si>
  <si>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</si>
  <si>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</si>
  <si>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</si>
  <si>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</si>
  <si>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</si>
  <si>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</si>
  <si>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</si>
  <si>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</si>
  <si>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</si>
  <si>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</si>
  <si>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</si>
  <si>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</si>
  <si>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</si>
  <si>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</si>
  <si>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</si>
  <si>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</si>
  <si>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</si>
  <si>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</si>
  <si>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</si>
  <si>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</si>
  <si>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</si>
  <si>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</si>
  <si>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</si>
  <si>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</si>
  <si>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</si>
  <si>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</si>
  <si>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</si>
  <si>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</si>
  <si>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</si>
  <si>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</si>
  <si>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</si>
  <si>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</si>
  <si>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</si>
  <si>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</si>
  <si>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</si>
  <si>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</si>
  <si>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</si>
  <si>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</si>
  <si>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</si>
  <si>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</si>
  <si>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</si>
  <si>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</si>
  <si>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</si>
  <si>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</si>
  <si>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</si>
  <si>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</si>
  <si>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</si>
  <si>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</si>
  <si>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</si>
  <si>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</si>
  <si>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</si>
  <si>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</si>
  <si>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</si>
  <si>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</si>
  <si>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</si>
  <si>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</si>
  <si>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</si>
  <si>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</si>
  <si>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</si>
  <si>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</si>
  <si>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</si>
  <si>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</si>
  <si>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</si>
  <si>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</si>
  <si>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</si>
  <si>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</si>
  <si>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</si>
  <si>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</si>
  <si>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</si>
  <si>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</si>
  <si>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</si>
  <si>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</si>
  <si>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</si>
  <si>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</si>
  <si>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</si>
  <si>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</si>
  <si>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</si>
  <si>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</si>
  <si>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</si>
  <si>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</si>
  <si>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</si>
  <si>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</si>
  <si>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</si>
  <si>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</si>
  <si>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</si>
  <si>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</si>
  <si>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</si>
  <si>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</si>
  <si>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</si>
  <si>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</si>
  <si>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</si>
  <si>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</si>
  <si>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</si>
  <si>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</si>
  <si>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</si>
  <si>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</si>
  <si>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</si>
  <si>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</si>
  <si>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</si>
  <si>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</si>
  <si>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</si>
  <si>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</si>
  <si>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</si>
  <si>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</si>
  <si>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</si>
  <si>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</si>
  <si>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</si>
  <si>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</si>
  <si>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</si>
  <si>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</si>
  <si>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</si>
  <si>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</si>
  <si>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</si>
  <si>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</si>
  <si>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</si>
  <si>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</si>
  <si>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</si>
  <si>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</si>
  <si>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</si>
  <si>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</si>
  <si>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</si>
  <si>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</si>
  <si>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</si>
  <si>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</si>
  <si>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</si>
  <si>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</si>
  <si>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</si>
  <si>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</si>
  <si>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</si>
  <si>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</si>
  <si>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</si>
  <si>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</si>
  <si>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</si>
  <si>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</si>
  <si>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</si>
  <si>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</si>
  <si>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</si>
  <si>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</si>
  <si>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</si>
  <si>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</si>
  <si>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</si>
  <si>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</si>
  <si>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</si>
  <si>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</si>
  <si>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</si>
  <si>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</si>
  <si>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</si>
  <si>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</si>
  <si>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</si>
  <si>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</si>
  <si>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</si>
  <si>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</si>
  <si>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</si>
  <si>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</si>
  <si>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</si>
  <si>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</si>
  <si>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</si>
  <si>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</si>
  <si>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</si>
  <si>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</si>
  <si>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</si>
  <si>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</si>
  <si>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</si>
  <si>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</si>
  <si>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</si>
  <si>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</si>
  <si>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</si>
  <si>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</si>
  <si>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</si>
  <si>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</si>
  <si>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</si>
  <si>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</si>
  <si>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</si>
  <si>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</si>
  <si>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</si>
  <si>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</si>
  <si>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</si>
  <si>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</si>
  <si>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</si>
  <si>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</si>
  <si>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</si>
  <si>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</si>
  <si>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</si>
  <si>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</si>
  <si>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</si>
  <si>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</si>
  <si>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</si>
  <si>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</si>
  <si>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</si>
  <si>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</si>
  <si>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</si>
  <si>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</si>
  <si>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</si>
  <si>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</si>
  <si>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</si>
  <si>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</si>
  <si>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</si>
  <si>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</si>
  <si>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</si>
  <si>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</si>
  <si>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</si>
  <si>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</si>
  <si>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</si>
  <si>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</si>
  <si>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</si>
  <si>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</si>
  <si>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</si>
  <si>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</si>
  <si>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</si>
  <si>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</si>
  <si>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</si>
  <si>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</si>
  <si>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</si>
  <si>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</si>
  <si>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</si>
  <si>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</si>
  <si>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</si>
  <si>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</si>
  <si>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</si>
  <si>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</si>
  <si>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</si>
  <si>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</si>
  <si>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</si>
  <si>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</si>
  <si>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</si>
  <si>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</si>
  <si>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</si>
  <si>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</si>
  <si>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</si>
  <si>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</si>
  <si>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</si>
  <si>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</si>
  <si>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</si>
  <si>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</si>
  <si>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</si>
  <si>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</si>
  <si>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</si>
  <si>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</si>
  <si>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</si>
  <si>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</si>
  <si>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</si>
  <si>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</si>
  <si>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</si>
  <si>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</si>
  <si>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</si>
  <si>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</si>
  <si>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</si>
  <si>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</si>
  <si>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</si>
  <si>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</si>
  <si>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</si>
  <si>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</si>
  <si>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</si>
  <si>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</si>
  <si>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</si>
  <si>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</si>
  <si>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</si>
  <si>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</si>
  <si>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</si>
  <si>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</si>
  <si>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</si>
  <si>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</si>
  <si>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</si>
  <si>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</si>
  <si>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</si>
  <si>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</si>
  <si>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</si>
  <si>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</si>
  <si>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</si>
  <si>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</si>
  <si>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</si>
  <si>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</si>
  <si>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</si>
  <si>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</si>
  <si>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</si>
  <si>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</si>
  <si>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</si>
  <si>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</si>
  <si>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</si>
  <si>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</si>
  <si>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</si>
  <si>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</si>
  <si>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</si>
  <si>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</si>
  <si>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</si>
  <si>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</si>
  <si>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</si>
  <si>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</si>
  <si>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</si>
  <si>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</si>
  <si>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</si>
  <si>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</si>
  <si>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</si>
  <si>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</si>
  <si>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</si>
  <si>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</si>
  <si>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</si>
  <si>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</si>
  <si>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</si>
  <si>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</si>
  <si>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</si>
  <si>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</si>
  <si>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</si>
  <si>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</si>
  <si>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</si>
  <si>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</si>
  <si>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</si>
  <si>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</si>
  <si>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</si>
  <si>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</si>
  <si>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</si>
  <si>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</si>
  <si>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</si>
  <si>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</si>
  <si>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</si>
  <si>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</si>
  <si>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</si>
  <si>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</si>
  <si>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</si>
  <si>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</si>
  <si>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</si>
  <si>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</si>
  <si>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</si>
  <si>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</si>
  <si>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</si>
  <si>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</si>
  <si>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</si>
  <si>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</si>
  <si>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</si>
  <si>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</si>
  <si>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</si>
  <si>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</si>
  <si>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</si>
  <si>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</si>
  <si>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</si>
  <si>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</si>
  <si>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</si>
  <si>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</si>
  <si>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</si>
  <si>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</si>
  <si>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</si>
  <si>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</si>
  <si>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</si>
  <si>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</si>
  <si>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</si>
  <si>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</si>
  <si>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</si>
  <si>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</si>
  <si>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</si>
  <si>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</si>
  <si>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</si>
  <si>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</si>
  <si>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</si>
  <si>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</si>
  <si>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</si>
  <si>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</si>
  <si>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</si>
  <si>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</si>
  <si>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</si>
  <si>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</si>
  <si>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</si>
  <si>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</si>
  <si>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</si>
  <si>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</si>
  <si>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</si>
  <si>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</si>
  <si>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</si>
  <si>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</si>
  <si>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</si>
  <si>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</si>
  <si>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</si>
  <si>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</si>
  <si>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</si>
  <si>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</si>
  <si>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</si>
  <si>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</si>
  <si>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</si>
  <si>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</si>
  <si>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</si>
  <si>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</si>
  <si>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</si>
  <si>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</si>
  <si>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</si>
  <si>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</si>
  <si>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</si>
  <si>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</si>
  <si>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</si>
  <si>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</si>
  <si>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</si>
  <si>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</si>
  <si>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</si>
  <si>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</si>
  <si>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</si>
  <si>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</si>
  <si>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</si>
  <si>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</si>
  <si>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</si>
  <si>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</si>
  <si>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</si>
  <si>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</si>
  <si>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</si>
  <si>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</si>
  <si>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</si>
  <si>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</si>
  <si>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</si>
  <si>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</si>
  <si>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</si>
  <si>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</si>
  <si>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</si>
  <si>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</si>
  <si>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</si>
  <si>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</si>
  <si>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</si>
  <si>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</si>
  <si>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</si>
  <si>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</si>
  <si>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</si>
  <si>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</si>
  <si>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</si>
  <si>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</si>
  <si>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</si>
  <si>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</si>
  <si>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</si>
  <si>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</si>
  <si>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</si>
  <si>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</si>
  <si>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</si>
  <si>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</si>
  <si>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</si>
  <si>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</si>
  <si>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</si>
  <si>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</si>
  <si>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</si>
  <si>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</si>
  <si>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</si>
  <si>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</si>
  <si>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</si>
  <si>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</si>
  <si>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</si>
  <si>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</si>
  <si>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</si>
  <si>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</si>
  <si>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</si>
  <si>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</si>
  <si>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</si>
  <si>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</si>
  <si>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</si>
  <si>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</si>
  <si>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</si>
  <si>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</si>
  <si>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</si>
  <si>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</si>
  <si>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</si>
  <si>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</si>
  <si>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</si>
  <si>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</si>
  <si>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</si>
  <si>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</si>
  <si>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</si>
  <si>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</si>
  <si>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</si>
  <si>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</si>
  <si>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</si>
  <si>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</si>
  <si>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</si>
  <si>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</si>
  <si>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</si>
  <si>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</si>
  <si>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</si>
  <si>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</si>
  <si>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</si>
  <si>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</si>
  <si>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</si>
  <si>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</si>
  <si>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</si>
  <si>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</si>
  <si>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</si>
  <si>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</si>
  <si>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</si>
  <si>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</si>
  <si>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</si>
  <si>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</si>
  <si>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</si>
  <si>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</si>
  <si>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</si>
  <si>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</si>
  <si>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</si>
  <si>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</si>
  <si>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</si>
  <si>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</si>
  <si>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</si>
  <si>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</si>
  <si>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</si>
  <si>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</si>
  <si>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</si>
  <si>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</si>
  <si>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</si>
  <si>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</si>
  <si>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</si>
  <si>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</si>
  <si>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</si>
  <si>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</si>
  <si>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</si>
  <si>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</si>
  <si>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</si>
  <si>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</si>
  <si>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</si>
  <si>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</si>
  <si>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</si>
  <si>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</si>
  <si>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</si>
  <si>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</si>
  <si>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</si>
  <si>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</si>
  <si>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</si>
  <si>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</si>
  <si>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</si>
  <si>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</si>
  <si>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</si>
  <si>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</si>
  <si>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</si>
  <si>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</si>
  <si>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</si>
  <si>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</si>
  <si>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</si>
  <si>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</si>
  <si>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</si>
  <si>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</si>
  <si>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</si>
  <si>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</si>
  <si>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</si>
  <si>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</si>
  <si>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</si>
  <si>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</si>
  <si>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</si>
  <si>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</si>
  <si>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</si>
  <si>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</si>
  <si>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</si>
  <si>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</si>
  <si>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</si>
  <si>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</si>
  <si>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</si>
  <si>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</si>
  <si>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</si>
  <si>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</si>
  <si>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</si>
  <si>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</si>
  <si>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</si>
  <si>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</si>
  <si>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</si>
  <si>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</si>
  <si>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</si>
  <si>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</si>
  <si>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</si>
  <si>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</si>
  <si>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</si>
  <si>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</si>
  <si>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</si>
  <si>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</si>
  <si>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</si>
  <si>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</si>
  <si>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</si>
  <si>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</si>
  <si>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</si>
  <si>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</si>
  <si>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</si>
  <si>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</si>
  <si>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</si>
  <si>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</si>
  <si>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</si>
  <si>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</si>
  <si>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</si>
  <si>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</si>
  <si>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</si>
  <si>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</si>
  <si>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</si>
  <si>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</si>
  <si>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</si>
  <si>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</si>
  <si>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</si>
  <si>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</si>
  <si>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</si>
  <si>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</si>
  <si>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</si>
  <si>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</si>
  <si>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</si>
  <si>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</si>
  <si>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</si>
  <si>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</si>
  <si>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</si>
  <si>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</si>
  <si>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</si>
  <si>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</si>
  <si>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</si>
  <si>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</si>
  <si>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</si>
  <si>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</si>
  <si>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</si>
  <si>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</si>
  <si>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</si>
  <si>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</si>
  <si>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</si>
  <si>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</si>
  <si>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</si>
  <si>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</si>
  <si>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</si>
  <si>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</si>
  <si>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</si>
  <si>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</si>
  <si>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</si>
  <si>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</si>
  <si>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</si>
  <si>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</si>
  <si>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</si>
  <si>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</si>
  <si>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</si>
  <si>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</si>
  <si>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</si>
  <si>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</si>
  <si>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</si>
  <si>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</si>
  <si>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</si>
  <si>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</si>
  <si>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</si>
  <si>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</si>
  <si>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</si>
  <si>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</si>
  <si>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</si>
  <si>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</si>
  <si>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</si>
  <si>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</si>
  <si>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</si>
  <si>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</si>
  <si>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</si>
  <si>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</si>
  <si>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</si>
  <si>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</si>
  <si>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</si>
  <si>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</si>
  <si>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</si>
  <si>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</si>
  <si>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</si>
  <si>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</si>
  <si>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</si>
  <si>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</si>
  <si>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</si>
  <si>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</si>
  <si>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</si>
  <si>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</si>
  <si>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</si>
  <si>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</si>
  <si>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</si>
  <si>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</si>
  <si>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</si>
  <si>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</si>
  <si>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</si>
  <si>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</si>
  <si>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</si>
  <si>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</si>
  <si>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</si>
  <si>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</si>
  <si>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</si>
  <si>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</si>
  <si>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</si>
  <si>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</si>
  <si>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</si>
  <si>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</si>
  <si>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</si>
  <si>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</si>
  <si>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</si>
  <si>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</si>
  <si>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</si>
  <si>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</si>
  <si>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</si>
  <si>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</si>
  <si>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</si>
  <si>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</si>
  <si>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</si>
  <si>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</si>
  <si>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</si>
  <si>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</si>
  <si>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</si>
  <si>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</si>
  <si>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</si>
  <si>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</si>
  <si>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</si>
  <si>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</si>
  <si>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</si>
  <si>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</si>
  <si>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</si>
  <si>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</si>
  <si>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</si>
  <si>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</si>
  <si>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</si>
  <si>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</si>
  <si>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</si>
  <si>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</si>
  <si>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</si>
  <si>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</si>
  <si>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</si>
  <si>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</si>
  <si>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</si>
  <si>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</si>
  <si>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</si>
  <si>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</si>
  <si>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</si>
  <si>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</si>
  <si>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</si>
  <si>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</si>
  <si>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</si>
  <si>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</si>
  <si>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</si>
  <si>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</si>
  <si>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</si>
  <si>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</si>
  <si>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</si>
  <si>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</si>
  <si>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</si>
  <si>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</si>
  <si>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</si>
  <si>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</si>
  <si>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</si>
  <si>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</si>
  <si>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</si>
  <si>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</si>
  <si>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</si>
  <si>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</si>
  <si>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</si>
  <si>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</si>
  <si>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</si>
  <si>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</si>
  <si>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</si>
  <si>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</si>
  <si>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</si>
  <si>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</si>
  <si>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</si>
  <si>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</si>
  <si>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</si>
  <si>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</si>
  <si>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</si>
  <si>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</si>
  <si>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</si>
  <si>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</si>
  <si>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</si>
  <si>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</si>
  <si>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</si>
  <si>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</si>
  <si>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</si>
  <si>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</si>
  <si>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</si>
  <si>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</si>
  <si>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</si>
  <si>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</si>
  <si>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</si>
  <si>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</si>
  <si>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</si>
  <si>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</si>
  <si>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</si>
  <si>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</si>
  <si>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</si>
  <si>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</si>
  <si>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</si>
  <si>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</si>
  <si>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</si>
  <si>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</si>
  <si>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</si>
  <si>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</si>
  <si>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</si>
  <si>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</si>
  <si>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</si>
  <si>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</si>
  <si>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</si>
  <si>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</si>
  <si>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</si>
  <si>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</si>
  <si>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</si>
  <si>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</si>
  <si>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</si>
  <si>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</si>
  <si>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</si>
  <si>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</si>
  <si>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</si>
  <si>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</si>
  <si>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</si>
  <si>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</si>
  <si>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</si>
  <si>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</si>
  <si>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</si>
  <si>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</si>
  <si>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</si>
  <si>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</si>
  <si>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</si>
  <si>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</si>
  <si>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</si>
  <si>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</si>
  <si>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</si>
  <si>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</si>
  <si>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</si>
  <si>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</si>
  <si>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</si>
  <si>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</si>
  <si>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</si>
  <si>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</si>
  <si>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</si>
  <si>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</si>
  <si>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</si>
  <si>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</si>
  <si>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</si>
  <si>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</si>
  <si>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</si>
  <si>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</si>
  <si>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</si>
  <si>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</si>
  <si>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</si>
  <si>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</si>
  <si>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</si>
  <si>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</si>
  <si>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</si>
  <si>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</si>
  <si>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</si>
  <si>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</si>
  <si>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</si>
  <si>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</si>
  <si>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</si>
  <si>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</si>
  <si>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</si>
  <si>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</si>
  <si>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</si>
  <si>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</si>
  <si>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</si>
  <si>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</si>
  <si>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</si>
  <si>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</si>
  <si>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</si>
  <si>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</si>
  <si>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</si>
  <si>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</si>
  <si>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</si>
  <si>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</si>
  <si>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</si>
  <si>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</si>
  <si>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</si>
  <si>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</si>
  <si>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</si>
  <si>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</si>
  <si>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</si>
  <si>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</si>
  <si>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</si>
  <si>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</si>
  <si>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</si>
  <si>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</si>
  <si>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</si>
  <si>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</si>
  <si>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</si>
  <si>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</si>
  <si>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</si>
  <si>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</si>
  <si>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</si>
  <si>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</si>
  <si>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</si>
  <si>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</si>
  <si>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</si>
  <si>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</si>
  <si>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</si>
  <si>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</si>
  <si>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</si>
  <si>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</si>
  <si>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</si>
  <si>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</si>
  <si>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</si>
  <si>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</si>
  <si>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</si>
  <si>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</si>
  <si>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</si>
  <si>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</si>
  <si>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</si>
  <si>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</si>
  <si>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</si>
  <si>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</si>
  <si>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</si>
  <si>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</si>
  <si>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</si>
  <si>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</si>
  <si>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</si>
  <si>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</si>
  <si>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</si>
  <si>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</si>
  <si>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</si>
  <si>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</si>
  <si>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</si>
  <si>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</si>
  <si>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</si>
  <si>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</si>
  <si>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</si>
  <si>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</si>
  <si>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</si>
  <si>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</si>
  <si>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</si>
  <si>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</si>
  <si>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</si>
  <si>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</si>
  <si>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</si>
  <si>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</si>
  <si>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</si>
  <si>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</si>
  <si>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</si>
  <si>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</si>
  <si>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</si>
  <si>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</si>
  <si>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</si>
  <si>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</si>
  <si>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</si>
  <si>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</si>
  <si>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</si>
  <si>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</si>
  <si>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</si>
  <si>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</si>
  <si>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</si>
  <si>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</si>
  <si>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</si>
  <si>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</si>
  <si>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</si>
  <si>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</si>
  <si>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</si>
  <si>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</si>
  <si>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</si>
  <si>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</si>
  <si>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</si>
  <si>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</si>
  <si>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</si>
  <si>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</si>
  <si>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</si>
  <si>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</si>
  <si>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</si>
  <si>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</si>
  <si>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</si>
  <si>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</si>
  <si>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</si>
  <si>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</si>
  <si>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</si>
  <si>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</si>
  <si>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</si>
  <si>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</si>
  <si>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</si>
  <si>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</si>
  <si>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</si>
  <si>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</si>
  <si>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</si>
  <si>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</si>
  <si>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</si>
  <si>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</si>
  <si>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</si>
  <si>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</si>
  <si>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</si>
  <si>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</si>
  <si>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</si>
  <si>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</si>
  <si>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</si>
  <si>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</si>
  <si>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</si>
  <si>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</si>
  <si>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</si>
  <si>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</si>
  <si>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</si>
  <si>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</si>
  <si>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</si>
  <si>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</si>
  <si>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</si>
  <si>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</si>
  <si>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</si>
  <si>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</si>
  <si>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</si>
  <si>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</si>
  <si>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</si>
  <si>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</si>
  <si>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</si>
  <si>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</si>
  <si>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</si>
  <si>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</si>
  <si>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</si>
  <si>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</si>
  <si>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</si>
  <si>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</si>
  <si>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</si>
  <si>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</si>
  <si>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</si>
  <si>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</si>
  <si>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</si>
  <si>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</si>
  <si>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</si>
  <si>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</si>
  <si>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</si>
  <si>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</si>
  <si>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</si>
  <si>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</si>
  <si>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</si>
  <si>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</si>
  <si>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</si>
  <si>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</si>
  <si>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</si>
  <si>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</si>
  <si>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</si>
  <si>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</si>
  <si>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</si>
  <si>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</si>
  <si>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</si>
  <si>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</si>
  <si>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</si>
  <si>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</si>
  <si>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</si>
  <si>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</si>
  <si>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</si>
  <si>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</si>
  <si>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</si>
  <si>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</si>
  <si>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</si>
  <si>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</si>
  <si>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</si>
  <si>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</si>
  <si>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</si>
  <si>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</si>
  <si>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</si>
  <si>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</si>
  <si>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</si>
  <si>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</si>
  <si>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</si>
  <si>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</si>
  <si>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</si>
  <si>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</si>
  <si>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</si>
  <si>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</si>
  <si>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</si>
  <si>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</si>
  <si>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</si>
  <si>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</si>
  <si>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</si>
  <si>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</si>
  <si>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</si>
  <si>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</si>
  <si>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</si>
  <si>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</si>
  <si>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</si>
  <si>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</si>
  <si>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</si>
  <si>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</si>
  <si>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</si>
  <si>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</si>
  <si>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</si>
  <si>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</si>
  <si>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</si>
  <si>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</si>
  <si>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</si>
  <si>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</si>
  <si>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</si>
  <si>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</si>
  <si>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</si>
  <si>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</si>
  <si>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</si>
  <si>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</si>
  <si>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</si>
  <si>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</si>
  <si>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</si>
  <si>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</si>
  <si>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</si>
  <si>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</si>
  <si>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</si>
  <si>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</si>
  <si>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</si>
  <si>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</si>
  <si>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</si>
  <si>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</si>
  <si>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</si>
  <si>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</si>
  <si>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</si>
  <si>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</si>
  <si>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</si>
  <si>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</si>
  <si>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</si>
  <si>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</si>
  <si>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</si>
  <si>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</si>
  <si>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</si>
  <si>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</si>
  <si>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</si>
  <si>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</si>
  <si>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</si>
  <si>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</si>
  <si>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</si>
  <si>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</si>
  <si>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</si>
  <si>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</si>
  <si>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</si>
  <si>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</si>
  <si>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</si>
  <si>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</si>
  <si>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</si>
  <si>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</si>
  <si>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</si>
  <si>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</si>
  <si>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</si>
  <si>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</si>
  <si>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</si>
  <si>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</si>
  <si>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</si>
  <si>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</si>
  <si>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</si>
  <si>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</si>
  <si>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</si>
  <si>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</si>
  <si>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</si>
  <si>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</si>
  <si>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</si>
  <si>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</si>
  <si>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</si>
  <si>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</si>
  <si>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</si>
  <si>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</si>
  <si>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</si>
  <si>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</si>
  <si>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</si>
  <si>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</si>
  <si>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</si>
  <si>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</si>
  <si>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</si>
  <si>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</si>
  <si>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</si>
  <si>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</si>
  <si>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</si>
  <si>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</si>
  <si>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</si>
  <si>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</si>
  <si>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</si>
  <si>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</si>
  <si>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</si>
  <si>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</si>
  <si>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</si>
  <si>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</si>
  <si>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</si>
  <si>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</si>
  <si>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</si>
  <si>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</si>
  <si>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</si>
  <si>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</si>
  <si>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</si>
  <si>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</si>
  <si>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</si>
  <si>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</si>
  <si>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</si>
  <si>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</si>
  <si>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</si>
  <si>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</si>
  <si>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</si>
  <si>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</si>
  <si>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</si>
  <si>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</si>
  <si>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</si>
  <si>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</si>
  <si>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</si>
  <si>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</si>
  <si>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</si>
  <si>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</si>
  <si>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</si>
  <si>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</si>
  <si>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</si>
  <si>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</si>
  <si>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</si>
  <si>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</si>
  <si>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</si>
  <si>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</si>
  <si>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</si>
  <si>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</si>
  <si>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</si>
  <si>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</si>
  <si>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</si>
  <si>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</si>
  <si>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</si>
  <si>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</si>
  <si>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</si>
  <si>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</si>
  <si>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</si>
  <si>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</si>
  <si>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</si>
  <si>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</si>
  <si>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</si>
  <si>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</si>
  <si>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</si>
  <si>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</si>
  <si>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</si>
  <si>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</si>
  <si>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</si>
  <si>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</si>
  <si>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</si>
  <si>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</si>
  <si>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</si>
  <si>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</si>
  <si>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</si>
  <si>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</si>
  <si>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</si>
  <si>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</si>
  <si>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</si>
  <si>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</si>
  <si>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</si>
  <si>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</si>
  <si>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</si>
  <si>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</si>
  <si>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</si>
  <si>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</si>
  <si>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</si>
  <si>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</si>
  <si>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</si>
  <si>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</si>
  <si>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</si>
  <si>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</si>
  <si>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</si>
  <si>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</si>
  <si>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</si>
  <si>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</si>
  <si>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</si>
  <si>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</si>
  <si>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</si>
  <si>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</si>
  <si>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</si>
  <si>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</si>
  <si>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</si>
  <si>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</si>
  <si>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</si>
  <si>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</si>
  <si>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</si>
  <si>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</si>
  <si>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</si>
  <si>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</si>
  <si>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</si>
  <si>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</si>
  <si>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</si>
  <si>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</si>
  <si>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</si>
  <si>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</si>
  <si>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</si>
  <si>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</si>
  <si>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</si>
  <si>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</si>
  <si>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</si>
  <si>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</si>
  <si>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</si>
  <si>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</si>
  <si>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</si>
  <si>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</si>
  <si>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</si>
  <si>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</si>
  <si>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</si>
  <si>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</si>
  <si>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</si>
  <si>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</si>
  <si>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</si>
  <si>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</si>
  <si>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</si>
  <si>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</si>
  <si>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</si>
  <si>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</si>
  <si>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</si>
  <si>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</si>
  <si>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</si>
  <si>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</si>
  <si>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</si>
  <si>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</si>
  <si>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</si>
  <si>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</si>
  <si>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</si>
  <si>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</si>
  <si>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</si>
  <si>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</si>
  <si>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</si>
  <si>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</si>
  <si>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</si>
  <si>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</si>
  <si>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</si>
  <si>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</si>
  <si>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</si>
  <si>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</si>
  <si>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</si>
  <si>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</si>
  <si>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</si>
  <si>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</si>
  <si>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</si>
  <si>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</si>
  <si>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</si>
  <si>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</si>
  <si>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</si>
  <si>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</si>
  <si>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</si>
  <si>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</si>
  <si>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</si>
  <si>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</si>
  <si>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</si>
  <si>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</si>
  <si>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</si>
  <si>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</si>
  <si>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</si>
  <si>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</si>
  <si>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</si>
  <si>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</si>
  <si>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</si>
  <si>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</si>
  <si>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</si>
  <si>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</si>
  <si>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</si>
  <si>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</si>
  <si>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</si>
  <si>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</si>
  <si>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</si>
  <si>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</si>
  <si>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</si>
  <si>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</si>
  <si>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</si>
  <si>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</si>
  <si>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</si>
  <si>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</si>
  <si>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</si>
  <si>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</si>
  <si>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</si>
  <si>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</si>
  <si>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</si>
  <si>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</si>
  <si>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</si>
  <si>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</si>
  <si>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</si>
  <si>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</si>
  <si>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</si>
  <si>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</si>
  <si>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</si>
  <si>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</si>
  <si>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</si>
  <si>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</si>
  <si>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</si>
  <si>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</si>
  <si>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</si>
  <si>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</si>
  <si>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</si>
  <si>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</si>
  <si>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</si>
  <si>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</si>
  <si>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</si>
  <si>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</si>
  <si>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</si>
  <si>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</si>
  <si>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</si>
  <si>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</si>
  <si>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</si>
  <si>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</si>
  <si>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</si>
  <si>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</si>
  <si>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</si>
  <si>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</si>
  <si>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</si>
  <si>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</si>
  <si>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</si>
  <si>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</si>
  <si>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</si>
  <si>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</si>
  <si>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</si>
  <si>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</si>
  <si>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</si>
  <si>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</si>
  <si>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</si>
  <si>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</si>
  <si>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</si>
  <si>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</si>
  <si>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</si>
  <si>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</si>
  <si>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</si>
  <si>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</si>
  <si>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</si>
  <si>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</si>
  <si>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</si>
  <si>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</si>
  <si>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</si>
  <si>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</si>
  <si>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</si>
  <si>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</si>
  <si>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</si>
  <si>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</si>
  <si>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</si>
  <si>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</si>
  <si>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</si>
  <si>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</si>
  <si>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</si>
  <si>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</si>
  <si>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</si>
  <si>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</si>
  <si>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</si>
  <si>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</si>
  <si>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</si>
  <si>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</si>
  <si>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</si>
  <si>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</si>
  <si>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</si>
  <si>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</si>
  <si>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</si>
  <si>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</si>
  <si>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</si>
  <si>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</si>
  <si>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</si>
  <si>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</si>
  <si>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</si>
  <si>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</si>
  <si>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</si>
  <si>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</si>
  <si>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</si>
  <si>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</si>
  <si>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</si>
  <si>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</si>
  <si>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</si>
  <si>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</si>
  <si>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</si>
  <si>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</si>
  <si>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</si>
  <si>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</si>
  <si>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</si>
  <si>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</si>
  <si>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</si>
  <si>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</si>
  <si>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</si>
  <si>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</si>
  <si>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</si>
  <si>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</si>
  <si>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</si>
  <si>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</si>
  <si>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</si>
  <si>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</si>
  <si>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</si>
  <si>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</si>
  <si>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</si>
  <si>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</si>
  <si>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</si>
  <si>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</si>
  <si>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</si>
  <si>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</si>
  <si>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</si>
  <si>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</si>
  <si>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</si>
  <si>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</si>
  <si>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</si>
  <si>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</si>
  <si>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</si>
  <si>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</si>
  <si>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</si>
  <si>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</si>
  <si>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</si>
  <si>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</si>
  <si>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</si>
  <si>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</si>
  <si>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</si>
  <si>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</si>
  <si>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</si>
  <si>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</si>
  <si>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</si>
  <si>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</si>
  <si>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</si>
  <si>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</si>
  <si>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</si>
  <si>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</si>
  <si>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</si>
  <si>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</si>
  <si>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</si>
  <si>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</si>
  <si>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</si>
  <si>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</si>
  <si>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</si>
  <si>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</si>
  <si>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</si>
  <si>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</si>
  <si>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</si>
  <si>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</si>
  <si>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</si>
  <si>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</si>
  <si>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</si>
  <si>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</si>
  <si>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</si>
  <si>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</si>
  <si>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</si>
  <si>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</si>
  <si>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</si>
  <si>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</si>
  <si>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</si>
  <si>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</si>
  <si>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</si>
  <si>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</si>
  <si>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</si>
  <si>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</si>
  <si>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</si>
  <si>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</si>
  <si>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</si>
  <si>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</si>
  <si>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</si>
  <si>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</si>
  <si>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</si>
  <si>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</si>
  <si>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</si>
  <si>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</si>
  <si>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</si>
  <si>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</si>
  <si>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</si>
  <si>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</si>
  <si>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</si>
  <si>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</si>
  <si>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</si>
  <si>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</si>
  <si>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</si>
  <si>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</si>
  <si>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</si>
  <si>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</si>
  <si>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</si>
  <si>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</si>
  <si>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</si>
  <si>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</si>
  <si>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</si>
  <si>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</si>
  <si>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</si>
  <si>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</si>
  <si>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</si>
  <si>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</si>
  <si>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</si>
  <si>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</si>
  <si>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</si>
  <si>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</si>
  <si>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</si>
  <si>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</si>
  <si>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</si>
  <si>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</si>
  <si>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</si>
  <si>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</si>
  <si>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</si>
  <si>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</si>
  <si>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</si>
  <si>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</si>
  <si>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</si>
  <si>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</si>
  <si>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</si>
  <si>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</si>
  <si>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</si>
  <si>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</si>
  <si>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</si>
  <si>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</si>
  <si>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</si>
  <si>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</si>
  <si>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</si>
  <si>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</si>
  <si>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</si>
  <si>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</si>
  <si>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</si>
  <si>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</si>
  <si>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</si>
  <si>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</si>
  <si>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</si>
  <si>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</si>
  <si>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</si>
  <si>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</si>
  <si>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</si>
  <si>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</si>
  <si>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</si>
  <si>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</si>
  <si>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</si>
  <si>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</si>
  <si>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</si>
  <si>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</si>
  <si>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</si>
  <si>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</si>
  <si>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</si>
  <si>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</si>
  <si>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</si>
  <si>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</si>
  <si>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</si>
  <si>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</si>
  <si>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</si>
  <si>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</si>
  <si>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</si>
  <si>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</si>
  <si>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</si>
  <si>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</si>
  <si>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</si>
  <si>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</si>
  <si>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</si>
  <si>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</si>
  <si>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</si>
  <si>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</si>
  <si>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</si>
  <si>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</si>
  <si>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</si>
  <si>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</si>
  <si>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</si>
  <si>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</si>
  <si>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</si>
  <si>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</si>
  <si>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</si>
  <si>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</si>
  <si>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</si>
  <si>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</si>
  <si>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</si>
  <si>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</si>
  <si>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</si>
  <si>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</si>
  <si>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</si>
  <si>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</si>
  <si>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</si>
  <si>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</si>
  <si>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</si>
  <si>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</si>
  <si>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</si>
  <si>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</si>
  <si>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</si>
  <si>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</si>
  <si>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</si>
  <si>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</si>
  <si>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</si>
  <si>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</si>
  <si>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</si>
  <si>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</si>
  <si>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</si>
  <si>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</si>
  <si>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</si>
  <si>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</si>
  <si>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</si>
  <si>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</si>
  <si>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</si>
  <si>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</si>
  <si>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</si>
  <si>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</si>
  <si>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</si>
  <si>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</si>
  <si>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</si>
  <si>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</si>
  <si>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</si>
  <si>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</si>
  <si>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</si>
  <si>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</si>
  <si>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</si>
  <si>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</si>
  <si>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</si>
  <si>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</si>
  <si>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</si>
  <si>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</si>
  <si>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</si>
  <si>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</si>
  <si>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</si>
  <si>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</si>
  <si>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</si>
  <si>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</si>
  <si>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</si>
  <si>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</si>
  <si>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</si>
  <si>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</si>
  <si>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</si>
  <si>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</si>
  <si>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</si>
  <si>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</si>
  <si>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</si>
  <si>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</si>
  <si>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</si>
  <si>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</si>
  <si>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</si>
  <si>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</si>
  <si>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</si>
  <si>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</si>
  <si>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</si>
  <si>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</si>
  <si>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</si>
  <si>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</si>
  <si>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</si>
  <si>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</si>
  <si>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</si>
  <si>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</si>
  <si>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</si>
  <si>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</si>
  <si>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</si>
  <si>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</si>
  <si>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</si>
  <si>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</si>
  <si>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</si>
  <si>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</si>
  <si>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</si>
  <si>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</si>
  <si>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</si>
  <si>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</si>
  <si>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</si>
  <si>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</si>
  <si>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</si>
  <si>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</si>
  <si>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</si>
  <si>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</si>
  <si>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</si>
  <si>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</si>
  <si>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</si>
  <si>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</si>
  <si>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</si>
  <si>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</si>
  <si>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</si>
  <si>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</si>
  <si>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</si>
  <si>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</si>
  <si>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</si>
  <si>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</si>
  <si>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</si>
  <si>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</si>
  <si>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</si>
  <si>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</si>
  <si>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</si>
  <si>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</si>
  <si>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</si>
  <si>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</si>
  <si>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</si>
  <si>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</si>
  <si>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</si>
  <si>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</si>
  <si>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</si>
  <si>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</si>
  <si>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</si>
  <si>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</si>
  <si>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</si>
  <si>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</si>
  <si>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</si>
  <si>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</si>
  <si>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</si>
  <si>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</si>
  <si>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</si>
  <si>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</si>
  <si>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</si>
  <si>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</si>
  <si>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</si>
  <si>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</si>
  <si>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</si>
  <si>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</si>
  <si>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</si>
  <si>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</si>
  <si>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</si>
  <si>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</si>
  <si>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</si>
  <si>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</si>
  <si>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</si>
  <si>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</si>
  <si>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</si>
  <si>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</si>
  <si>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</si>
  <si>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</si>
  <si>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</si>
  <si>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</si>
  <si>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</si>
  <si>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</si>
  <si>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</si>
  <si>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</si>
  <si>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</si>
  <si>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</si>
  <si>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</si>
  <si>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</si>
  <si>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</si>
  <si>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</si>
  <si>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</si>
  <si>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</si>
  <si>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</si>
  <si>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</si>
  <si>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</si>
  <si>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</si>
  <si>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</si>
  <si>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</si>
  <si>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</si>
  <si>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</si>
  <si>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</si>
  <si>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</si>
  <si>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</si>
  <si>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</si>
  <si>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</si>
  <si>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</si>
  <si>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</si>
  <si>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</si>
  <si>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</si>
  <si>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</si>
  <si>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</si>
  <si>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</si>
  <si>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</si>
  <si>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</si>
  <si>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</si>
  <si>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</si>
  <si>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</si>
  <si>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</si>
  <si>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</si>
  <si>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</si>
  <si>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</si>
  <si>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</si>
  <si>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</si>
  <si>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</si>
  <si>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</si>
  <si>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</si>
  <si>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</si>
  <si>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</si>
  <si>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</si>
  <si>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</si>
  <si>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</si>
  <si>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</si>
  <si>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</si>
  <si>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</si>
  <si>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</si>
  <si>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</si>
  <si>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</si>
  <si>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</si>
  <si>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</si>
  <si>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</si>
  <si>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</si>
  <si>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</si>
  <si>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</si>
  <si>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</si>
  <si>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</si>
  <si>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</si>
  <si>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</si>
  <si>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</si>
  <si>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</si>
  <si>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</si>
  <si>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</si>
  <si>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</si>
  <si>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</si>
  <si>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</si>
  <si>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</si>
  <si>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</si>
  <si>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</si>
  <si>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</si>
  <si>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</si>
  <si>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</si>
  <si>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</si>
  <si>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</si>
  <si>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</si>
  <si>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</si>
  <si>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</si>
  <si>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</si>
  <si>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</si>
  <si>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</si>
  <si>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</si>
  <si>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</si>
  <si>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</si>
  <si>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</si>
  <si>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</si>
  <si>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</si>
  <si>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</si>
  <si>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</si>
  <si>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</si>
  <si>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</si>
  <si>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</si>
  <si>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</si>
  <si>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</si>
  <si>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</si>
  <si>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</si>
  <si>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</si>
  <si>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</si>
  <si>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</si>
  <si>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</si>
  <si>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</si>
  <si>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</si>
  <si>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</si>
  <si>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</si>
  <si>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</si>
  <si>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</si>
  <si>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</si>
  <si>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</si>
  <si>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</si>
  <si>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</si>
  <si>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</si>
  <si>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</si>
  <si>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</si>
  <si>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</si>
  <si>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</si>
  <si>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</si>
  <si>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</si>
  <si>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</si>
  <si>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</si>
  <si>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</si>
  <si>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</si>
  <si>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</si>
  <si>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</si>
  <si>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</si>
  <si>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</si>
  <si>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</si>
  <si>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</si>
  <si>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</si>
  <si>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</si>
  <si>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</si>
  <si>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</si>
  <si>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</si>
  <si>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</si>
  <si>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</si>
  <si>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</si>
  <si>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</si>
  <si>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</si>
  <si>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</si>
  <si>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</si>
  <si>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</si>
  <si>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</si>
  <si>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</si>
  <si>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</si>
  <si>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</si>
  <si>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</si>
  <si>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</si>
  <si>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</si>
  <si>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</si>
  <si>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</si>
  <si>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</si>
  <si>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</si>
  <si>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</si>
  <si>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</si>
  <si>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</si>
  <si>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</si>
  <si>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</si>
  <si>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</si>
  <si>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</si>
  <si>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</si>
  <si>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</si>
  <si>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</si>
  <si>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</si>
  <si>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</si>
  <si>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</si>
  <si>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</si>
  <si>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</si>
  <si>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</si>
  <si>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</si>
  <si>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</si>
  <si>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</si>
  <si>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</si>
  <si>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</si>
  <si>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</si>
  <si>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</si>
  <si>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</si>
  <si>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</si>
  <si>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</si>
  <si>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</si>
  <si>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</si>
  <si>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</si>
  <si>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</si>
  <si>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</si>
  <si>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</si>
  <si>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</si>
  <si>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</si>
  <si>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</si>
  <si>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</si>
  <si>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</si>
  <si>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</si>
  <si>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</si>
  <si>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</si>
  <si>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</si>
  <si>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</si>
  <si>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</si>
  <si>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</si>
  <si>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</si>
  <si>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</si>
  <si>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</si>
  <si>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</si>
  <si>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</si>
  <si>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</si>
  <si>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</si>
  <si>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</si>
  <si>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</si>
  <si>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</si>
  <si>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</si>
  <si>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</si>
  <si>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</si>
  <si>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</si>
  <si>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</si>
  <si>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</si>
  <si>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</si>
  <si>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</si>
  <si>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</si>
  <si>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</si>
  <si>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</si>
  <si>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</si>
  <si>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</si>
  <si>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</si>
  <si>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</si>
  <si>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</si>
  <si>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</si>
  <si>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</si>
  <si>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</si>
  <si>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</si>
  <si>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</si>
  <si>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</si>
  <si>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</si>
  <si>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</si>
  <si>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</si>
  <si>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</si>
  <si>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</si>
  <si>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</si>
  <si>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</si>
  <si>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</si>
  <si>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</si>
  <si>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</si>
  <si>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</si>
  <si>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</si>
  <si>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</si>
  <si>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</si>
  <si>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</si>
  <si>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</si>
  <si>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</si>
  <si>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</si>
  <si>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</si>
  <si>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</si>
  <si>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</si>
  <si>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</si>
  <si>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</si>
  <si>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</si>
  <si>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</si>
  <si>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</si>
  <si>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</si>
  <si>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</si>
  <si>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</si>
  <si>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</si>
  <si>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</si>
  <si>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</si>
  <si>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</si>
  <si>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</si>
  <si>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</si>
  <si>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</si>
  <si>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</si>
  <si>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</si>
  <si>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</si>
  <si>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</si>
  <si>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</si>
  <si>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</si>
  <si>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</si>
  <si>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</si>
  <si>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</si>
  <si>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</si>
  <si>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</si>
  <si>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</si>
  <si>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</si>
  <si>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</si>
  <si>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</si>
  <si>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</si>
  <si>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</si>
  <si>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</si>
  <si>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</si>
  <si>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</si>
  <si>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</si>
  <si>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</si>
  <si>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</si>
  <si>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</si>
  <si>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</si>
  <si>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</si>
  <si>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</si>
  <si>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</si>
  <si>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</si>
  <si>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</si>
  <si>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</si>
  <si>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</si>
  <si>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</si>
  <si>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</si>
  <si>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</si>
  <si>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</si>
  <si>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</si>
  <si>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</si>
  <si>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</si>
  <si>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</si>
  <si>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</si>
  <si>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</si>
  <si>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</si>
  <si>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</si>
  <si>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</si>
  <si>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</si>
  <si>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</si>
  <si>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</si>
  <si>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</si>
  <si>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</si>
  <si>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</si>
  <si>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</si>
  <si>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</si>
  <si>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</si>
  <si>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</si>
  <si>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</si>
  <si>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</si>
  <si>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</si>
  <si>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</si>
  <si>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</si>
  <si>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</si>
  <si>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</si>
  <si>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</si>
  <si>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</si>
  <si>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</si>
  <si>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</si>
  <si>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</si>
  <si>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</si>
  <si>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</si>
  <si>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</si>
  <si>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</si>
  <si>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</si>
  <si>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</si>
  <si>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</si>
  <si>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</si>
  <si>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</si>
  <si>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</si>
  <si>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</si>
  <si>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</si>
  <si>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</si>
  <si>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</si>
  <si>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</si>
  <si>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</si>
  <si>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</si>
  <si>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</si>
  <si>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</si>
  <si>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</si>
  <si>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</si>
  <si>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</si>
  <si>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</si>
  <si>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</si>
  <si>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</si>
  <si>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</si>
  <si>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</si>
  <si>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</si>
  <si>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</si>
  <si>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</si>
  <si>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</si>
  <si>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</si>
  <si>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</si>
  <si>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</si>
  <si>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</si>
  <si>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</si>
  <si>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</si>
  <si>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</si>
  <si>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</si>
  <si>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</si>
  <si>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</si>
  <si>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</si>
  <si>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</si>
  <si>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</si>
  <si>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</si>
  <si>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</si>
  <si>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</si>
  <si>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</si>
  <si>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</si>
  <si>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</si>
  <si>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</si>
  <si>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</si>
  <si>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</si>
  <si>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</si>
  <si>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</si>
  <si>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</si>
  <si>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</si>
  <si>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</si>
  <si>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</si>
  <si>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</si>
  <si>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</si>
  <si>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</si>
  <si>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</si>
  <si>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</si>
  <si>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</si>
  <si>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</si>
  <si>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</si>
  <si>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</si>
  <si>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</si>
  <si>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</si>
  <si>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</si>
  <si>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</si>
  <si>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</si>
  <si>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</si>
  <si>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</si>
  <si>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</si>
  <si>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</si>
  <si>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</si>
  <si>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</si>
  <si>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</si>
  <si>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</si>
  <si>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</si>
  <si>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</si>
  <si>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</si>
  <si>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</si>
  <si>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</si>
  <si>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</si>
  <si>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</si>
  <si>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</si>
  <si>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</si>
  <si>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</si>
  <si>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</si>
  <si>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</si>
  <si>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</si>
  <si>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</si>
  <si>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</si>
  <si>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</si>
  <si>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</si>
  <si>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</si>
  <si>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</si>
  <si>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</si>
  <si>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</si>
  <si>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</si>
  <si>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</si>
  <si>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</si>
  <si>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</si>
  <si>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</si>
  <si>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</si>
  <si>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</si>
  <si>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</si>
  <si>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</si>
  <si>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</si>
  <si>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</si>
  <si>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</si>
  <si>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</si>
  <si>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</si>
  <si>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</si>
  <si>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</si>
  <si>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</si>
  <si>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</si>
  <si>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</si>
  <si>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</si>
  <si>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</si>
  <si>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</si>
  <si>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</si>
  <si>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</si>
  <si>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</si>
  <si>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</si>
  <si>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</si>
  <si>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</si>
  <si>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</si>
  <si>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</si>
  <si>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</si>
  <si>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</si>
  <si>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</si>
  <si>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</si>
  <si>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</si>
  <si>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</si>
  <si>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</si>
  <si>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</si>
  <si>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</si>
  <si>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</si>
  <si>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</si>
  <si>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</si>
  <si>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</si>
  <si>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</si>
  <si>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</si>
  <si>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</si>
  <si>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</si>
  <si>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</si>
  <si>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</si>
  <si>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</si>
  <si>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</si>
  <si>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</si>
  <si>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</si>
  <si>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</si>
  <si>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</si>
  <si>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</si>
  <si>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</si>
  <si>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</si>
  <si>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</si>
  <si>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</si>
  <si>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</si>
  <si>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</si>
  <si>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</si>
  <si>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</si>
  <si>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</si>
  <si>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</si>
  <si>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</si>
  <si>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</si>
  <si>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</si>
  <si>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</si>
  <si>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</si>
  <si>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</si>
  <si>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</si>
  <si>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</si>
  <si>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</si>
  <si>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</si>
  <si>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</si>
  <si>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</si>
  <si>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</si>
  <si>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</si>
  <si>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</si>
  <si>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</si>
  <si>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</si>
  <si>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</si>
  <si>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</si>
  <si>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</si>
  <si>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</si>
  <si>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</si>
  <si>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</si>
  <si>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</si>
  <si>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</si>
  <si>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</si>
  <si>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</si>
  <si>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</si>
  <si>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</si>
  <si>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</si>
  <si>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</si>
  <si>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</si>
  <si>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</si>
  <si>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</si>
  <si>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</si>
  <si>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</si>
  <si>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</si>
  <si>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</si>
  <si>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</si>
  <si>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</si>
  <si>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</si>
  <si>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</si>
  <si>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</si>
  <si>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</si>
  <si>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</si>
  <si>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</si>
  <si>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</si>
  <si>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</si>
  <si>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</si>
  <si>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</si>
  <si>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</si>
  <si>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</si>
  <si>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</si>
  <si>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</si>
  <si>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</si>
  <si>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</si>
  <si>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</si>
  <si>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</si>
  <si>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</si>
  <si>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</si>
  <si>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</si>
  <si>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</si>
  <si>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</si>
  <si>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</si>
  <si>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</si>
  <si>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</si>
  <si>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</si>
  <si>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</si>
  <si>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</si>
  <si>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</si>
  <si>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</si>
  <si>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</si>
  <si>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</si>
  <si>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</si>
  <si>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</si>
  <si>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</si>
  <si>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</si>
  <si>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</si>
  <si>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</si>
  <si>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</si>
  <si>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</si>
  <si>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</si>
  <si>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</si>
  <si>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</si>
  <si>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</si>
  <si>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</si>
  <si>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</si>
  <si>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</si>
  <si>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</si>
  <si>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</si>
  <si>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</si>
  <si>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</si>
  <si>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</si>
  <si>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</si>
  <si>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</si>
  <si>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</si>
  <si>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</si>
  <si>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</si>
  <si>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</si>
  <si>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</si>
  <si>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</si>
  <si>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</si>
  <si>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</si>
  <si>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</si>
  <si>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</si>
  <si>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</si>
  <si>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</si>
  <si>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</si>
  <si>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</si>
  <si>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</si>
  <si>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</si>
  <si>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</si>
  <si>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</si>
  <si>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</si>
  <si>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</si>
  <si>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</si>
  <si>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</si>
  <si>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</si>
  <si>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</si>
  <si>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</si>
  <si>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</si>
  <si>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</si>
  <si>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</si>
  <si>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</si>
  <si>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</si>
  <si>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</si>
  <si>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</si>
  <si>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</si>
  <si>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</si>
  <si>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</si>
  <si>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</si>
  <si>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</si>
  <si>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</si>
  <si>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</si>
  <si>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</si>
  <si>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</si>
  <si>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</si>
  <si>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</si>
  <si>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</si>
  <si>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</si>
  <si>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</si>
  <si>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</si>
  <si>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</si>
  <si>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</si>
  <si>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</si>
  <si>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</si>
  <si>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</si>
  <si>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</si>
  <si>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</si>
  <si>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</si>
  <si>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</si>
  <si>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</si>
  <si>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</si>
  <si>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</si>
  <si>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</si>
  <si>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</si>
  <si>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</si>
  <si>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</si>
  <si>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</si>
  <si>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</si>
  <si>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</si>
  <si>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</si>
  <si>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</si>
  <si>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</si>
  <si>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</si>
  <si>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</si>
  <si>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</si>
  <si>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</si>
  <si>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</si>
  <si>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</si>
  <si>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</si>
  <si>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</si>
  <si>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</si>
  <si>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</si>
  <si>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</si>
  <si>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</si>
  <si>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</si>
  <si>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</si>
  <si>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</si>
  <si>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</si>
  <si>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</si>
  <si>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</si>
  <si>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</si>
  <si>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</si>
  <si>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</si>
  <si>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</si>
  <si>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</si>
  <si>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</si>
  <si>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</si>
  <si>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</si>
  <si>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</si>
  <si>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</si>
  <si>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</si>
  <si>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</si>
  <si>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</si>
  <si>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</si>
  <si>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</si>
  <si>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</si>
  <si>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</si>
  <si>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</si>
  <si>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</si>
  <si>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</si>
  <si>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</si>
  <si>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</si>
  <si>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</si>
  <si>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</si>
  <si>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</si>
  <si>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</si>
  <si>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</si>
  <si>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</si>
  <si>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</si>
  <si>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</si>
  <si>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</si>
  <si>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</si>
  <si>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</si>
  <si>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</si>
  <si>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</si>
  <si>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</si>
  <si>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</si>
  <si>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</si>
  <si>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</si>
  <si>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</si>
  <si>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</si>
  <si>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</si>
  <si>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</si>
  <si>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</si>
  <si>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</si>
  <si>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</si>
  <si>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</si>
  <si>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</si>
  <si>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</si>
  <si>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</si>
  <si>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</si>
  <si>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</si>
  <si>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</si>
  <si>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</si>
  <si>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</si>
  <si>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</si>
  <si>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</si>
  <si>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</si>
  <si>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</si>
  <si>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</si>
  <si>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</si>
  <si>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</si>
  <si>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</si>
  <si>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</si>
  <si>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</si>
  <si>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</si>
  <si>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</si>
  <si>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</si>
  <si>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</si>
  <si>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</si>
  <si>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</si>
  <si>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</si>
  <si>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</si>
  <si>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</si>
  <si>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</si>
  <si>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</si>
  <si>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</si>
  <si>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</si>
  <si>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</si>
  <si>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</si>
  <si>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</si>
  <si>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</si>
  <si>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</si>
  <si>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</si>
  <si>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</si>
  <si>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</si>
  <si>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</si>
  <si>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</si>
  <si>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</si>
  <si>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</si>
  <si>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</si>
  <si>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</si>
  <si>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</si>
  <si>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</si>
  <si>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</si>
  <si>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</si>
  <si>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</si>
  <si>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</si>
  <si>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</si>
  <si>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</si>
  <si>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</si>
  <si>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</si>
  <si>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</si>
  <si>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</si>
  <si>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</si>
  <si>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</si>
  <si>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</si>
  <si>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</si>
  <si>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</si>
  <si>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</si>
  <si>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</si>
  <si>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</si>
  <si>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</si>
  <si>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</si>
  <si>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</si>
  <si>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</si>
  <si>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</si>
  <si>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</si>
  <si>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</si>
  <si>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</si>
  <si>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</si>
  <si>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</si>
  <si>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</si>
  <si>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</si>
  <si>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</si>
  <si>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</si>
  <si>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</si>
  <si>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</si>
  <si>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</si>
  <si>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</si>
  <si>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</si>
  <si>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</si>
  <si>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</si>
  <si>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</si>
  <si>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</si>
  <si>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</si>
  <si>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</si>
  <si>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</si>
  <si>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</si>
  <si>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</si>
  <si>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</si>
  <si>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</si>
  <si>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</si>
  <si>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</si>
  <si>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</si>
  <si>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</si>
  <si>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</si>
  <si>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</si>
  <si>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</si>
  <si>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</si>
  <si>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</si>
  <si>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</si>
  <si>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</si>
  <si>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</si>
  <si>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</si>
  <si>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</si>
  <si>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</si>
  <si>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</si>
  <si>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</si>
  <si>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</si>
  <si>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</si>
  <si>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</si>
  <si>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</si>
  <si>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</si>
  <si>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</si>
  <si>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</si>
  <si>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</si>
  <si>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</si>
  <si>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</si>
  <si>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</si>
  <si>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</si>
  <si>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</si>
  <si>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</si>
  <si>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</si>
  <si>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</si>
  <si>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</si>
  <si>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</si>
  <si>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</si>
  <si>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</si>
  <si>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</si>
  <si>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</si>
  <si>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</si>
  <si>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</si>
  <si>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</si>
  <si>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</si>
  <si>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</si>
  <si>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</si>
  <si>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</si>
  <si>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</si>
  <si>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</si>
  <si>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</si>
  <si>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</si>
  <si>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</si>
  <si>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</si>
  <si>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</si>
  <si>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</si>
  <si>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</si>
  <si>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</si>
  <si>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</si>
  <si>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</si>
  <si>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</si>
  <si>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</si>
  <si>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</si>
  <si>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</si>
  <si>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</si>
  <si>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</si>
  <si>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</si>
  <si>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</si>
  <si>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</si>
  <si>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</si>
  <si>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</si>
  <si>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</si>
  <si>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</si>
  <si>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</si>
  <si>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</si>
  <si>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</si>
  <si>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</si>
  <si>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</si>
  <si>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</si>
  <si>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</si>
  <si>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</si>
  <si>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</si>
  <si>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</si>
  <si>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</si>
  <si>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</si>
  <si>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</si>
  <si>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</si>
  <si>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</si>
  <si>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</si>
  <si>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</si>
  <si>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</si>
  <si>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</si>
  <si>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</si>
  <si>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</si>
  <si>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</si>
  <si>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</si>
  <si>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</si>
  <si>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</si>
  <si>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</si>
  <si>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</si>
  <si>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</si>
  <si>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</si>
  <si>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</si>
  <si>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</si>
  <si>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</si>
  <si>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</si>
  <si>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</si>
  <si>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</si>
  <si>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</si>
  <si>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</si>
  <si>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</si>
  <si>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</si>
  <si>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</si>
  <si>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</si>
  <si>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</si>
  <si>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</si>
  <si>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</si>
  <si>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</si>
  <si>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</si>
  <si>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</si>
  <si>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</si>
  <si>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</si>
  <si>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</si>
  <si>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</si>
  <si>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</si>
  <si>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</si>
  <si>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</si>
  <si>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</si>
  <si>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</si>
  <si>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</si>
  <si>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</si>
  <si>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</si>
  <si>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</si>
  <si>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</si>
  <si>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</si>
  <si>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</si>
  <si>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</si>
  <si>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</si>
  <si>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</si>
  <si>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</si>
  <si>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</si>
  <si>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</si>
  <si>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</si>
  <si>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</si>
  <si>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</si>
  <si>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</si>
  <si>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</si>
  <si>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</si>
  <si>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</si>
  <si>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</si>
  <si>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</si>
  <si>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</si>
  <si>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</si>
  <si>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</si>
  <si>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</si>
  <si>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</si>
  <si>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</si>
  <si>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</si>
  <si>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</si>
  <si>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</si>
  <si>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</si>
  <si>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</si>
  <si>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</si>
  <si>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</si>
  <si>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</si>
  <si>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</si>
  <si>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</si>
  <si>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</si>
  <si>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</si>
  <si>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</si>
  <si>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</si>
  <si>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</si>
  <si>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</si>
  <si>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</si>
  <si>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</si>
  <si>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</si>
  <si>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</si>
  <si>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</si>
  <si>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</si>
  <si>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</si>
  <si>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</si>
  <si>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</si>
  <si>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</si>
  <si>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</si>
  <si>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</si>
  <si>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</si>
  <si>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</si>
  <si>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</si>
  <si>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</si>
  <si>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</si>
  <si>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</si>
  <si>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</si>
  <si>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</si>
  <si>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</si>
  <si>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</si>
  <si>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</si>
  <si>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</si>
  <si>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</si>
  <si>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</si>
  <si>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</si>
  <si>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</si>
  <si>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</si>
  <si>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</si>
  <si>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</si>
  <si>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</si>
  <si>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</si>
  <si>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</si>
  <si>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</si>
  <si>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</si>
  <si>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</si>
  <si>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</si>
  <si>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</si>
  <si>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</si>
  <si>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</si>
  <si>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</si>
  <si>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</si>
  <si>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</si>
  <si>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</si>
  <si>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</si>
  <si>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</si>
  <si>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</si>
  <si>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</si>
  <si>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</si>
  <si>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</si>
  <si>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</si>
  <si>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</si>
  <si>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</si>
  <si>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</si>
  <si>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</si>
  <si>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</si>
  <si>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</si>
  <si>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</si>
  <si>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</si>
  <si>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</si>
  <si>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</si>
  <si>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</si>
  <si>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</si>
  <si>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</si>
  <si>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</si>
  <si>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</si>
  <si>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</si>
  <si>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</si>
  <si>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</si>
  <si>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</si>
  <si>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</si>
  <si>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</si>
  <si>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</si>
  <si>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</si>
  <si>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</si>
  <si>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</si>
  <si>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</si>
  <si>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</si>
  <si>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</si>
  <si>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</si>
  <si>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</si>
  <si>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</si>
  <si>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</si>
  <si>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</si>
  <si>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</si>
  <si>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</si>
  <si>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</si>
  <si>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</si>
  <si>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</si>
  <si>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</si>
  <si>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</si>
  <si>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</si>
  <si>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</si>
  <si>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</si>
  <si>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</si>
  <si>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</si>
  <si>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</si>
  <si>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</si>
  <si>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</si>
  <si>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</si>
  <si>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</si>
  <si>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</si>
  <si>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</si>
  <si>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</si>
  <si>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</si>
  <si>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</si>
  <si>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</si>
  <si>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</si>
  <si>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</si>
  <si>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</si>
  <si>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</si>
  <si>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</si>
  <si>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</si>
  <si>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</si>
  <si>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</si>
  <si>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</si>
  <si>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</si>
  <si>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</si>
  <si>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</si>
  <si>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</si>
  <si>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</si>
  <si>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</si>
  <si>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</si>
  <si>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</si>
  <si>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</si>
  <si>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</si>
  <si>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</si>
  <si>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</si>
  <si>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</si>
  <si>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</si>
  <si>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</si>
  <si>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</si>
  <si>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</si>
  <si>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</si>
  <si>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</si>
  <si>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</si>
  <si>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</si>
  <si>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</si>
  <si>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</si>
  <si>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</si>
  <si>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</si>
  <si>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</si>
  <si>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</si>
  <si>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</si>
  <si>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</si>
  <si>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</si>
  <si>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</si>
  <si>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</si>
  <si>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</si>
  <si>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</si>
  <si>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</si>
  <si>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</si>
  <si>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</si>
  <si>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</si>
  <si>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</si>
  <si>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</si>
  <si>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</si>
  <si>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</si>
  <si>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</si>
  <si>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</si>
  <si>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</si>
  <si>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</si>
  <si>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</si>
  <si>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</si>
  <si>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</si>
  <si>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</si>
  <si>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</si>
  <si>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</si>
  <si>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</si>
  <si>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</si>
  <si>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</si>
  <si>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</si>
  <si>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</si>
  <si>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</si>
  <si>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</si>
  <si>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</si>
  <si>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</si>
  <si>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</si>
  <si>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</si>
  <si>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</si>
  <si>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</si>
  <si>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</si>
  <si>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</si>
  <si>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</si>
  <si>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</si>
  <si>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</si>
  <si>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</si>
  <si>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</si>
  <si>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</si>
  <si>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</si>
  <si>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</si>
  <si>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</si>
  <si>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</si>
  <si>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</si>
  <si>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</si>
  <si>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</si>
  <si>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</si>
  <si>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</si>
  <si>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</si>
  <si>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</si>
  <si>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</si>
  <si>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</si>
  <si>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</si>
  <si>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</si>
  <si>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</si>
  <si>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</si>
  <si>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</si>
  <si>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</si>
  <si>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</si>
  <si>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</si>
  <si>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</si>
  <si>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</si>
  <si>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</si>
  <si>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</si>
  <si>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</si>
  <si>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</si>
  <si>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</si>
  <si>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</si>
  <si>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</si>
  <si>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</si>
  <si>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</si>
  <si>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</si>
  <si>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</si>
  <si>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</si>
  <si>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</si>
  <si>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</si>
  <si>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</si>
  <si>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</si>
  <si>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</si>
  <si>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</si>
  <si>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</si>
  <si>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</si>
  <si>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</si>
  <si>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</si>
  <si>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</si>
  <si>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</si>
  <si>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</si>
  <si>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</si>
  <si>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</si>
  <si>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</si>
  <si>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</si>
  <si>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</si>
  <si>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</si>
  <si>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</si>
  <si>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</si>
  <si>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</si>
  <si>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</si>
  <si>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</si>
  <si>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</si>
  <si>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</si>
  <si>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</si>
  <si>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</si>
  <si>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</si>
  <si>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</si>
  <si>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</si>
  <si>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</si>
  <si>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</si>
  <si>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</si>
  <si>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</si>
  <si>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</si>
  <si>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</si>
  <si>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</si>
  <si>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</si>
  <si>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</si>
  <si>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</si>
  <si>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</si>
  <si>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</si>
  <si>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</si>
  <si>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</si>
  <si>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</si>
  <si>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</si>
  <si>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</si>
  <si>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</si>
  <si>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</si>
  <si>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</si>
  <si>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</si>
  <si>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</si>
  <si>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</si>
  <si>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</si>
  <si>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</si>
  <si>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</si>
  <si>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</si>
  <si>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</si>
  <si>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</si>
  <si>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</si>
  <si>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</si>
  <si>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</si>
  <si>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</si>
  <si>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</si>
  <si>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</si>
  <si>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</si>
  <si>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</si>
  <si>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</si>
  <si>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</si>
  <si>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</si>
  <si>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</si>
  <si>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</si>
  <si>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</si>
  <si>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</si>
  <si>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</si>
  <si>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</si>
  <si>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</si>
  <si>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</si>
  <si>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</si>
  <si>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</si>
  <si>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</si>
  <si>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</si>
  <si>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</si>
  <si>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</si>
  <si>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</si>
  <si>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</si>
  <si>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</si>
  <si>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</si>
  <si>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</si>
  <si>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</si>
  <si>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</si>
  <si>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</si>
  <si>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</si>
  <si>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</si>
  <si>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</si>
  <si>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</si>
  <si>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</si>
  <si>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</si>
  <si>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</si>
  <si>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</si>
  <si>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</si>
  <si>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</si>
  <si>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</si>
  <si>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</si>
  <si>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</si>
  <si>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</si>
  <si>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</si>
  <si>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</si>
  <si>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</si>
  <si>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</si>
  <si>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</si>
  <si>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</si>
  <si>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</si>
  <si>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</si>
  <si>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</si>
  <si>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</si>
  <si>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</si>
  <si>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</si>
  <si>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</si>
  <si>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</si>
  <si>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</si>
  <si>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</si>
  <si>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</si>
  <si>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</si>
  <si>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</si>
  <si>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</si>
  <si>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</si>
  <si>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</si>
  <si>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</si>
  <si>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</si>
  <si>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</si>
  <si>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</si>
  <si>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</si>
  <si>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</si>
  <si>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</si>
  <si>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</si>
  <si>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</si>
  <si>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</si>
  <si>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</si>
  <si>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</si>
  <si>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</si>
  <si>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</si>
  <si>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</si>
  <si>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</si>
  <si>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</si>
  <si>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</si>
  <si>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</si>
  <si>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</si>
  <si>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</si>
  <si>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</si>
  <si>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</si>
  <si>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</si>
  <si>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</si>
  <si>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</si>
  <si>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</si>
  <si>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</si>
  <si>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</si>
  <si>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</si>
  <si>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</si>
  <si>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</si>
  <si>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</si>
  <si>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</si>
  <si>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</si>
  <si>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</si>
  <si>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</si>
  <si>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</si>
  <si>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</si>
  <si>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</si>
  <si>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</si>
  <si>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</si>
  <si>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</si>
  <si>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</si>
  <si>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</si>
  <si>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</si>
  <si>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</si>
  <si>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</si>
  <si>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</si>
  <si>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</si>
  <si>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</si>
  <si>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</si>
  <si>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</si>
  <si>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</si>
  <si>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</si>
  <si>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</si>
  <si>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</si>
  <si>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</si>
  <si>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</si>
  <si>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</si>
  <si>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</si>
  <si>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</si>
  <si>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</si>
  <si>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</si>
  <si>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</si>
  <si>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</si>
  <si>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</si>
  <si>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</si>
  <si>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</si>
  <si>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</si>
  <si>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</si>
  <si>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</si>
  <si>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</si>
  <si>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</si>
  <si>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</si>
  <si>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</si>
  <si>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</si>
  <si>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</si>
  <si>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</si>
  <si>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</si>
  <si>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</si>
  <si>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</si>
  <si>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</si>
  <si>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</si>
  <si>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</si>
  <si>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</si>
  <si>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</si>
  <si>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</si>
  <si>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</si>
  <si>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</si>
  <si>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</si>
  <si>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</si>
  <si>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</si>
  <si>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</si>
  <si>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</si>
  <si>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</si>
  <si>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</si>
  <si>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</si>
  <si>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</si>
  <si>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</si>
  <si>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</si>
  <si>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</si>
  <si>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</si>
  <si>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</si>
  <si>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</si>
  <si>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</si>
  <si>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</si>
  <si>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</si>
  <si>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</si>
  <si>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</si>
  <si>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</si>
  <si>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</si>
  <si>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</si>
  <si>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</si>
  <si>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</si>
  <si>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</si>
  <si>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</si>
  <si>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</si>
  <si>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</si>
  <si>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</si>
  <si>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</si>
  <si>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</si>
  <si>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</si>
  <si>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</si>
  <si>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</si>
  <si>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</si>
  <si>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</si>
  <si>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</si>
  <si>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</si>
  <si>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</si>
  <si>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</si>
  <si>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</si>
  <si>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</si>
  <si>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</si>
  <si>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</si>
  <si>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</si>
  <si>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</si>
  <si>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</si>
  <si>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</si>
  <si>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</si>
  <si>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</si>
  <si>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</si>
  <si>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</si>
  <si>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</si>
  <si>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</si>
  <si>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</si>
  <si>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</si>
  <si>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</si>
  <si>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</si>
  <si>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</si>
  <si>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</si>
  <si>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</si>
  <si>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</si>
  <si>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</si>
  <si>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</si>
  <si>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</si>
  <si>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</si>
  <si>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</si>
  <si>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</si>
  <si>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</si>
  <si>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</si>
  <si>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</si>
  <si>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</si>
  <si>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</si>
  <si>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</si>
  <si>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</si>
  <si>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</si>
  <si>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</si>
  <si>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</si>
  <si>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</si>
  <si>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</si>
  <si>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</si>
  <si>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</si>
  <si>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</si>
  <si>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</si>
  <si>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</si>
  <si>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</si>
  <si>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</si>
  <si>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</si>
  <si>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</si>
  <si>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</si>
  <si>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</si>
  <si>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</si>
  <si>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</si>
  <si>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</si>
  <si>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</si>
  <si>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</si>
  <si>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</si>
  <si>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</si>
  <si>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</si>
  <si>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</si>
  <si>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</si>
  <si>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</si>
  <si>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</si>
  <si>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</si>
  <si>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</si>
  <si>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</si>
  <si>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</si>
  <si>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</si>
  <si>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</si>
  <si>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</si>
  <si>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</si>
  <si>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</si>
  <si>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</si>
  <si>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</si>
  <si>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</si>
  <si>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</si>
  <si>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</si>
  <si>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</si>
  <si>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</si>
  <si>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</si>
  <si>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</si>
  <si>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</si>
  <si>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</si>
  <si>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</si>
  <si>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</si>
  <si>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</si>
  <si>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</si>
  <si>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</si>
  <si>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</si>
  <si>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</si>
  <si>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</si>
  <si>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</si>
  <si>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</si>
  <si>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</si>
  <si>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</si>
  <si>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</si>
  <si>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</si>
  <si>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</si>
  <si>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</si>
  <si>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</si>
  <si>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</si>
  <si>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</si>
  <si>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</si>
  <si>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</si>
  <si>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</si>
  <si>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</si>
  <si>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</si>
  <si>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</si>
  <si>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</si>
  <si>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</si>
  <si>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</si>
  <si>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</si>
  <si>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</si>
  <si>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</si>
  <si>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</si>
  <si>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</si>
  <si>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</si>
  <si>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</si>
  <si>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</si>
  <si>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</si>
  <si>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</si>
  <si>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</si>
  <si>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</si>
  <si>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</si>
  <si>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</si>
  <si>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</si>
  <si>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</si>
  <si>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</si>
  <si>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</si>
  <si>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</si>
  <si>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</si>
  <si>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</si>
  <si>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</si>
  <si>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</si>
  <si>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</si>
  <si>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</si>
  <si>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</si>
  <si>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</si>
  <si>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</si>
  <si>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</si>
  <si>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</si>
  <si>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</si>
  <si>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</si>
  <si>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</si>
  <si>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</si>
  <si>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</si>
  <si>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</si>
  <si>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</si>
  <si>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</si>
  <si>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</si>
  <si>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</si>
  <si>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</si>
  <si>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</si>
  <si>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</si>
  <si>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</si>
  <si>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</si>
  <si>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</si>
  <si>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</si>
  <si>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</si>
  <si>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</si>
  <si>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</si>
  <si>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</si>
  <si>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</si>
  <si>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</si>
  <si>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</si>
  <si>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</si>
  <si>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</si>
  <si>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</si>
  <si>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</si>
  <si>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</si>
  <si>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</si>
  <si>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</si>
  <si>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</si>
  <si>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</si>
  <si>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</si>
  <si>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</si>
  <si>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</si>
  <si>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</si>
  <si>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</si>
  <si>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</si>
  <si>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</si>
  <si>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</si>
  <si>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</si>
  <si>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</si>
  <si>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</si>
  <si>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</si>
  <si>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</si>
  <si>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</si>
  <si>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</si>
  <si>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</si>
  <si>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</si>
  <si>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</si>
  <si>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</si>
  <si>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</si>
  <si>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</si>
  <si>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</si>
  <si>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</si>
  <si>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</si>
  <si>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</si>
  <si>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</si>
  <si>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</si>
  <si>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</si>
  <si>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</si>
  <si>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</si>
  <si>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</si>
  <si>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</si>
  <si>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</si>
  <si>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</si>
  <si>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</si>
  <si>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</si>
  <si>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</si>
  <si>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</si>
  <si>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</si>
  <si>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</si>
  <si>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</si>
  <si>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</si>
  <si>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</si>
  <si>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</si>
  <si>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</si>
  <si>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</si>
  <si>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</si>
  <si>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</si>
  <si>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</si>
  <si>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</si>
  <si>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</si>
  <si>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</si>
  <si>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</si>
  <si>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</si>
  <si>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</si>
  <si>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</si>
  <si>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</si>
  <si>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</si>
  <si>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</si>
  <si>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</si>
  <si>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</si>
  <si>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</si>
  <si>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</si>
  <si>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</si>
  <si>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</si>
  <si>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</si>
  <si>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</si>
  <si>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</si>
  <si>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</si>
  <si>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</si>
  <si>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</si>
  <si>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</si>
  <si>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</si>
  <si>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</si>
  <si>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</si>
  <si>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</si>
  <si>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</si>
  <si>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</si>
  <si>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</si>
  <si>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</si>
  <si>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</si>
  <si>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</si>
  <si>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</si>
  <si>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</si>
  <si>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</si>
  <si>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</si>
  <si>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</si>
  <si>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</si>
  <si>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</si>
  <si>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</si>
  <si>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</si>
  <si>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</si>
  <si>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</si>
  <si>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</si>
  <si>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</si>
  <si>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</si>
  <si>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</si>
  <si>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</si>
  <si>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</si>
  <si>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</si>
  <si>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</si>
  <si>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</si>
  <si>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</si>
  <si>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</si>
  <si>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</si>
  <si>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</si>
  <si>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</si>
  <si>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</si>
  <si>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</si>
  <si>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</si>
  <si>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</si>
  <si>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</si>
  <si>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</si>
  <si>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</si>
  <si>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</si>
  <si>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</si>
  <si>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</si>
  <si>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</si>
  <si>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</si>
  <si>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</si>
  <si>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</si>
  <si>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</si>
  <si>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</si>
  <si>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</si>
  <si>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</si>
  <si>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</si>
  <si>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</si>
  <si>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</si>
  <si>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</si>
  <si>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</si>
  <si>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</si>
  <si>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</si>
  <si>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</si>
  <si>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</si>
  <si>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</si>
  <si>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</si>
  <si>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</si>
  <si>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</si>
  <si>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</si>
  <si>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</si>
  <si>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</si>
  <si>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</si>
  <si>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</si>
  <si>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</si>
  <si>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</si>
  <si>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</si>
  <si>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</si>
  <si>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</si>
  <si>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</si>
  <si>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</si>
  <si>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</si>
  <si>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</si>
  <si>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</si>
  <si>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</si>
  <si>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</si>
  <si>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</si>
  <si>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</si>
  <si>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</si>
  <si>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</si>
  <si>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</si>
  <si>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</si>
  <si>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</si>
  <si>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</si>
  <si>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</si>
  <si>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</si>
  <si>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</si>
  <si>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</si>
  <si>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</si>
  <si>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</si>
  <si>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</si>
  <si>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</si>
  <si>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</si>
  <si>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</si>
  <si>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</si>
  <si>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</si>
  <si>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</si>
  <si>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</si>
  <si>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</si>
  <si>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</si>
  <si>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</si>
  <si>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</si>
  <si>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</si>
  <si>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</si>
  <si>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</si>
  <si>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</si>
  <si>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</si>
  <si>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</si>
  <si>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</si>
  <si>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</si>
  <si>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</si>
  <si>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</si>
  <si>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</si>
  <si>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</si>
  <si>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</si>
  <si>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</si>
  <si>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</si>
  <si>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</si>
  <si>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</si>
  <si>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</si>
  <si>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</si>
  <si>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</si>
  <si>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</si>
  <si>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</si>
  <si>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</si>
  <si>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</si>
  <si>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</si>
  <si>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</si>
  <si>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</si>
  <si>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</si>
  <si>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</si>
  <si>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</si>
  <si>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</si>
  <si>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</si>
  <si>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</si>
  <si>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</si>
  <si>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</si>
  <si>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</si>
  <si>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</si>
  <si>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</si>
  <si>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</si>
  <si>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</si>
  <si>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</si>
  <si>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</si>
  <si>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</si>
  <si>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</si>
  <si>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</si>
  <si>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</si>
  <si>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</si>
  <si>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</si>
  <si>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</si>
  <si>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</si>
  <si>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</si>
  <si>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</si>
  <si>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</si>
  <si>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</si>
  <si>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</si>
  <si>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</si>
  <si>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</si>
  <si>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</si>
  <si>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</si>
  <si>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</si>
  <si>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</si>
  <si>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</si>
  <si>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</si>
  <si>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</si>
  <si>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</si>
  <si>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</si>
  <si>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</si>
  <si>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</si>
  <si>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</si>
  <si>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</si>
  <si>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</si>
  <si>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</si>
  <si>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</si>
  <si>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</si>
  <si>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</si>
  <si>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</si>
  <si>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</si>
  <si>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</si>
  <si>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</si>
  <si>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</si>
  <si>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</si>
  <si>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</si>
  <si>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</si>
  <si>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</si>
  <si>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</si>
  <si>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</si>
  <si>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</si>
  <si>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</si>
  <si>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</si>
  <si>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</si>
  <si>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</si>
  <si>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</si>
  <si>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</si>
  <si>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</si>
  <si>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</si>
  <si>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</si>
  <si>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</si>
  <si>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</si>
  <si>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</si>
  <si>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</si>
  <si>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</si>
  <si>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</si>
  <si>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</si>
  <si>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</si>
  <si>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</si>
  <si>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</si>
  <si>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</si>
  <si>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</si>
  <si>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</si>
  <si>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</si>
  <si>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</si>
  <si>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</si>
  <si>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</si>
  <si>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</si>
  <si>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</si>
  <si>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</si>
  <si>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</si>
  <si>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</si>
  <si>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</si>
  <si>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</si>
  <si>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</si>
  <si>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</si>
  <si>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</si>
  <si>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</si>
  <si>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</si>
  <si>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</si>
  <si>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</si>
  <si>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</si>
  <si>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</si>
  <si>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</si>
  <si>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</si>
  <si>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</si>
  <si>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</si>
  <si>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</si>
  <si>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</si>
  <si>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</si>
  <si>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</si>
  <si>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</si>
  <si>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</si>
  <si>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</si>
  <si>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</si>
  <si>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</si>
  <si>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</si>
  <si>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</si>
  <si>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</si>
  <si>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</si>
  <si>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</si>
  <si>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</si>
  <si>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</si>
  <si>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</si>
  <si>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</si>
  <si>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</si>
  <si>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</si>
  <si>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</si>
  <si>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</si>
  <si>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</si>
  <si>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</si>
  <si>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</si>
  <si>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</si>
  <si>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</si>
  <si>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</si>
  <si>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</si>
  <si>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</si>
  <si>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</si>
  <si>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</si>
  <si>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</si>
  <si>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</si>
  <si>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</si>
  <si>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</si>
  <si>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</si>
  <si>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</si>
  <si>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</si>
  <si>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</si>
  <si>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</si>
  <si>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</si>
  <si>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</si>
  <si>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</si>
  <si>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</si>
  <si>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</si>
  <si>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</si>
  <si>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</si>
  <si>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</si>
  <si>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</si>
  <si>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</si>
  <si>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</si>
  <si>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</si>
  <si>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</si>
  <si>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</si>
  <si>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</si>
  <si>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</si>
  <si>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</si>
  <si>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</si>
  <si>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</si>
  <si>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</si>
  <si>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</si>
  <si>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</si>
  <si>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</si>
  <si>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</si>
  <si>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</si>
  <si>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</si>
  <si>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</si>
  <si>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</si>
  <si>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</si>
  <si>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</si>
  <si>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</si>
  <si>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</si>
  <si>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</si>
  <si>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</si>
  <si>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</si>
  <si>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</si>
  <si>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</si>
  <si>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</si>
  <si>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</si>
  <si>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</si>
  <si>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</si>
  <si>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</si>
  <si>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</si>
  <si>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</si>
  <si>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</si>
  <si>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</si>
  <si>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</si>
  <si>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</si>
  <si>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</si>
  <si>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</si>
  <si>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</si>
  <si>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</si>
  <si>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</si>
  <si>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</si>
  <si>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</si>
  <si>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</si>
  <si>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</si>
  <si>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</si>
  <si>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</si>
  <si>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</si>
  <si>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</si>
  <si>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</si>
  <si>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</si>
  <si>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</si>
  <si>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</si>
  <si>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</si>
  <si>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</si>
  <si>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</si>
  <si>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</si>
  <si>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</si>
  <si>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</si>
  <si>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</si>
  <si>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</si>
  <si>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</si>
  <si>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</si>
  <si>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</si>
  <si>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</si>
  <si>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</si>
  <si>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</si>
  <si>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</si>
  <si>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</si>
  <si>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</si>
  <si>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</si>
  <si>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</si>
  <si>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</si>
  <si>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</si>
  <si>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</si>
  <si>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</si>
  <si>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</si>
  <si>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</si>
  <si>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</si>
  <si>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</si>
  <si>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</si>
  <si>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</si>
  <si>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</si>
  <si>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</si>
  <si>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</si>
  <si>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</si>
  <si>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</si>
  <si>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</si>
  <si>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</si>
  <si>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</si>
  <si>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</si>
  <si>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</si>
  <si>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</si>
  <si>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</si>
  <si>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</si>
  <si>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</si>
  <si>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</si>
  <si>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</si>
  <si>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</si>
  <si>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</si>
  <si>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</si>
  <si>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</si>
  <si>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</si>
  <si>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</si>
  <si>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</si>
  <si>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</si>
  <si>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</si>
  <si>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</si>
  <si>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</si>
  <si>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</si>
  <si>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</si>
  <si>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</si>
  <si>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</si>
  <si>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</si>
  <si>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</si>
  <si>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</si>
  <si>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</si>
  <si>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</si>
  <si>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</si>
  <si>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</si>
  <si>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</si>
  <si>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</si>
  <si>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</si>
  <si>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</si>
  <si>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</si>
  <si>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</si>
  <si>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</si>
  <si>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</si>
  <si>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</si>
  <si>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</si>
  <si>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</si>
  <si>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</si>
  <si>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</si>
  <si>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</si>
  <si>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</si>
  <si>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</si>
  <si>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</si>
  <si>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</si>
  <si>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</si>
  <si>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</si>
  <si>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</si>
  <si>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</si>
  <si>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</si>
  <si>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</si>
  <si>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</si>
  <si>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</si>
  <si>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</si>
  <si>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</si>
  <si>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</si>
  <si>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</si>
  <si>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</si>
  <si>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</si>
  <si>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</si>
  <si>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</si>
  <si>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</si>
  <si>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</si>
  <si>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</si>
  <si>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</si>
  <si>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</si>
  <si>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</si>
  <si>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</si>
  <si>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</si>
  <si>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</si>
  <si>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</si>
  <si>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</si>
  <si>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</si>
  <si>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</si>
  <si>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</si>
  <si>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</si>
  <si>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</si>
  <si>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</si>
  <si>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</si>
  <si>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</si>
  <si>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</si>
  <si>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</si>
  <si>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</si>
  <si>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</si>
  <si>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</si>
  <si>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</si>
  <si>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</si>
  <si>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</si>
  <si>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</si>
  <si>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</si>
  <si>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</si>
  <si>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</si>
  <si>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</si>
  <si>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</si>
  <si>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</si>
  <si>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</si>
  <si>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</si>
  <si>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</si>
  <si>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</si>
  <si>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</si>
  <si>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</si>
  <si>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</si>
  <si>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</si>
  <si>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</si>
  <si>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</si>
  <si>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</si>
  <si>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</si>
  <si>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</si>
  <si>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</si>
  <si>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</si>
  <si>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</si>
  <si>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</si>
  <si>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</si>
  <si>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</si>
  <si>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</si>
  <si>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</si>
  <si>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</si>
  <si>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</si>
  <si>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</si>
  <si>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</si>
  <si>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</si>
  <si>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</si>
  <si>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</si>
  <si>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</si>
  <si>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</si>
  <si>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</si>
  <si>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</si>
  <si>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</si>
  <si>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</si>
  <si>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</si>
  <si>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</si>
  <si>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</si>
  <si>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</si>
  <si>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</si>
  <si>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</si>
  <si>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</si>
  <si>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</si>
  <si>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</si>
  <si>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</si>
  <si>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</si>
  <si>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</si>
  <si>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</si>
  <si>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</si>
  <si>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</si>
  <si>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</si>
  <si>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</si>
  <si>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</si>
  <si>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</si>
  <si>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</si>
  <si>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</si>
  <si>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</si>
  <si>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</si>
  <si>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</si>
  <si>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</si>
  <si>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</si>
  <si>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</si>
  <si>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</si>
  <si>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</si>
  <si>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</si>
  <si>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</si>
  <si>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</si>
  <si>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</si>
  <si>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</si>
  <si>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</si>
  <si>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</si>
  <si>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</si>
  <si>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</si>
  <si>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</si>
  <si>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</si>
  <si>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</si>
  <si>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</si>
  <si>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</si>
  <si>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</si>
  <si>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</si>
  <si>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</si>
  <si>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</si>
  <si>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</si>
  <si>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</si>
  <si>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</si>
  <si>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</si>
  <si>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</si>
  <si>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</si>
  <si>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</si>
  <si>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</si>
  <si>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</si>
  <si>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</si>
  <si>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</si>
  <si>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</si>
  <si>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</si>
  <si>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</si>
  <si>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</si>
  <si>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</si>
  <si>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</si>
  <si>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</si>
  <si>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</si>
  <si>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</si>
  <si>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</si>
  <si>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</si>
  <si>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</si>
  <si>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</si>
  <si>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</si>
  <si>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</si>
  <si>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</si>
  <si>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</si>
  <si>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</si>
  <si>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</si>
  <si>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</si>
  <si>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</si>
  <si>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</si>
  <si>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</si>
  <si>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</si>
  <si>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</si>
  <si>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</si>
  <si>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</si>
  <si>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</si>
  <si>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</si>
  <si>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</si>
  <si>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</si>
  <si>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</si>
  <si>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</si>
  <si>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</si>
  <si>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</si>
  <si>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</si>
  <si>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</si>
  <si>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</si>
  <si>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</si>
  <si>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</si>
  <si>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</si>
  <si>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</si>
  <si>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</si>
  <si>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</si>
  <si>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</si>
  <si>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</si>
  <si>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</si>
  <si>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</si>
  <si>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</si>
  <si>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</si>
  <si>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</si>
  <si>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</si>
  <si>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</si>
  <si>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</si>
  <si>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</si>
  <si>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</si>
  <si>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</si>
  <si>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</si>
  <si>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</si>
  <si>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</si>
  <si>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</si>
  <si>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</si>
  <si>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</si>
  <si>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</si>
  <si>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</si>
  <si>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</si>
  <si>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</si>
  <si>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</si>
  <si>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</si>
  <si>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</si>
  <si>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</si>
  <si>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</si>
  <si>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</si>
  <si>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</si>
  <si>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</si>
  <si>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</si>
  <si>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</si>
  <si>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</si>
  <si>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</si>
  <si>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</si>
  <si>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</si>
  <si>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</si>
  <si>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</si>
  <si>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</si>
  <si>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</si>
  <si>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</si>
  <si>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</si>
  <si>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</si>
  <si>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</si>
  <si>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</si>
  <si>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</si>
  <si>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</si>
  <si>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</si>
  <si>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</si>
  <si>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</si>
  <si>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</si>
  <si>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</si>
  <si>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</si>
  <si>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</si>
  <si>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</si>
  <si>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</si>
  <si>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</si>
  <si>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</si>
  <si>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</si>
  <si>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</si>
  <si>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</si>
  <si>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</si>
  <si>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</si>
  <si>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</si>
  <si>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</si>
  <si>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</si>
  <si>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</si>
  <si>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</si>
  <si>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</si>
  <si>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</si>
  <si>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</si>
  <si>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</si>
  <si>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</si>
  <si>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</si>
  <si>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</si>
  <si>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</si>
  <si>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</si>
  <si>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</si>
  <si>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</si>
  <si>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</si>
  <si>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</si>
  <si>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</si>
  <si>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</si>
  <si>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</si>
  <si>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</si>
  <si>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</si>
  <si>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</si>
  <si>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</si>
  <si>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</si>
  <si>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</si>
  <si>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</si>
  <si>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</si>
  <si>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</si>
  <si>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</si>
  <si>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</si>
  <si>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</si>
  <si>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</si>
  <si>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</si>
  <si>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</si>
  <si>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</si>
  <si>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</si>
  <si>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</si>
  <si>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</si>
  <si>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</si>
  <si>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</si>
  <si>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</si>
  <si>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</si>
  <si>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</si>
  <si>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</si>
  <si>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</si>
  <si>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</si>
  <si>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</si>
  <si>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</si>
  <si>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</si>
  <si>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</si>
  <si>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</si>
  <si>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</si>
  <si>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</si>
  <si>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</si>
  <si>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</si>
  <si>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</si>
  <si>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</si>
  <si>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</si>
  <si>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</si>
  <si>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</si>
  <si>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</si>
  <si>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</si>
  <si>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</si>
  <si>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</si>
  <si>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</si>
  <si>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</si>
  <si>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</si>
  <si>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</si>
  <si>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</si>
  <si>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</si>
  <si>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</si>
  <si>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</si>
  <si>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</si>
  <si>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</si>
  <si>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</si>
  <si>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</si>
  <si>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</si>
  <si>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</si>
  <si>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</si>
  <si>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</si>
  <si>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</si>
  <si>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</si>
  <si>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</si>
  <si>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</si>
  <si>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</si>
  <si>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</si>
  <si>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</si>
  <si>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</si>
  <si>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</si>
  <si>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</si>
  <si>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</si>
  <si>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</si>
  <si>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</si>
  <si>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</si>
  <si>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</si>
  <si>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</si>
  <si>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</si>
  <si>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</si>
  <si>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</si>
  <si>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</si>
  <si>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</si>
  <si>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</si>
  <si>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</si>
  <si>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</si>
  <si>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</si>
  <si>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</si>
  <si>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</si>
  <si>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</si>
  <si>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</si>
  <si>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</si>
  <si>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</si>
  <si>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</si>
  <si>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</si>
  <si>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</si>
  <si>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</si>
  <si>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</si>
  <si>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</si>
  <si>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</si>
  <si>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</si>
  <si>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</si>
  <si>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</si>
  <si>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</si>
  <si>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</si>
  <si>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</si>
  <si>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</si>
  <si>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</si>
  <si>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</si>
  <si>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</si>
  <si>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</si>
  <si>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</si>
  <si>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</si>
  <si>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</si>
  <si>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</si>
  <si>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</si>
  <si>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</si>
  <si>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</si>
  <si>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</si>
  <si>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</si>
  <si>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</si>
  <si>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</si>
  <si>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</si>
  <si>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</si>
  <si>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</si>
  <si>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</si>
  <si>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</si>
  <si>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</si>
  <si>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</si>
  <si>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</si>
  <si>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</si>
  <si>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</si>
  <si>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</si>
  <si>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</si>
  <si>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</si>
  <si>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</si>
  <si>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</si>
  <si>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</si>
  <si>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</si>
  <si>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</si>
  <si>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</si>
  <si>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</si>
  <si>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</si>
  <si>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</si>
  <si>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</si>
  <si>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</si>
  <si>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</si>
  <si>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</si>
  <si>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</si>
  <si>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</si>
  <si>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</si>
  <si>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</si>
  <si>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</si>
  <si>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</si>
  <si>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</si>
  <si>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</si>
  <si>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</si>
  <si>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</si>
  <si>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</si>
  <si>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</si>
  <si>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</si>
  <si>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</si>
  <si>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</si>
  <si>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</si>
  <si>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</si>
  <si>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</si>
  <si>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</si>
  <si>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</si>
  <si>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</si>
  <si>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</si>
  <si>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</si>
  <si>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</si>
  <si>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</si>
  <si>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</si>
  <si>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</si>
  <si>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</si>
  <si>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</si>
  <si>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</si>
  <si>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</si>
  <si>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</si>
  <si>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</si>
  <si>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</si>
  <si>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</si>
  <si>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</si>
  <si>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</si>
  <si>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</si>
  <si>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</si>
  <si>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</si>
  <si>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</si>
  <si>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</si>
  <si>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</si>
  <si>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</si>
  <si>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</si>
  <si>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</si>
  <si>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</si>
  <si>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</si>
  <si>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</si>
  <si>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</si>
  <si>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</si>
  <si>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</si>
  <si>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</si>
  <si>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</si>
  <si>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</si>
  <si>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</si>
  <si>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</si>
  <si>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</si>
  <si>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</si>
  <si>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</si>
  <si>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</si>
  <si>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</si>
  <si>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</si>
  <si>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</si>
  <si>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</si>
  <si>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</si>
  <si>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</si>
  <si>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</si>
  <si>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</si>
  <si>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</si>
  <si>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</si>
  <si>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</si>
  <si>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</si>
  <si>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</si>
  <si>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</si>
  <si>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</si>
  <si>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</si>
  <si>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</si>
  <si>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</si>
  <si>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</si>
  <si>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</si>
  <si>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</si>
  <si>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</si>
  <si>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</si>
  <si>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</si>
  <si>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</si>
  <si>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</si>
  <si>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</si>
  <si>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</si>
  <si>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</si>
  <si>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</si>
  <si>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</si>
  <si>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</si>
  <si>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</si>
  <si>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</si>
  <si>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</si>
  <si>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</si>
  <si>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</si>
  <si>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</si>
  <si>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</si>
  <si>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</si>
  <si>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</si>
  <si>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</si>
  <si>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</si>
  <si>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</si>
  <si>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</si>
  <si>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</si>
  <si>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</si>
  <si>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</si>
  <si>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</si>
  <si>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</si>
  <si>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</si>
  <si>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</si>
  <si>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</si>
  <si>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</si>
  <si>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</si>
  <si>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</si>
  <si>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</si>
  <si>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</si>
  <si>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</si>
  <si>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</si>
  <si>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</si>
  <si>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</si>
  <si>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</si>
  <si>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</si>
  <si>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</si>
  <si>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</si>
  <si>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</si>
  <si>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</si>
  <si>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</si>
  <si>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</si>
  <si>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</si>
  <si>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</si>
  <si>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</si>
  <si>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</si>
  <si>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</si>
  <si>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</si>
  <si>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</si>
  <si>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</si>
  <si>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</si>
  <si>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</si>
  <si>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</si>
  <si>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</si>
  <si>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</si>
  <si>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</si>
  <si>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</si>
  <si>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</si>
  <si>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</si>
  <si>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</si>
  <si>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</si>
  <si>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</si>
  <si>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</si>
  <si>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</si>
  <si>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</si>
  <si>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</si>
  <si>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</si>
  <si>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</si>
  <si>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</si>
  <si>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</si>
  <si>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</si>
  <si>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</si>
  <si>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</si>
  <si>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</si>
  <si>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</si>
  <si>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</si>
  <si>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</si>
  <si>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</si>
  <si>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</si>
  <si>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</si>
  <si>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</si>
  <si>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</si>
  <si>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</si>
  <si>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</si>
  <si>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</si>
  <si>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</si>
  <si>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</si>
  <si>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</si>
  <si>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</si>
  <si>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</si>
  <si>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</si>
  <si>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</si>
  <si>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</si>
  <si>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</si>
  <si>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</si>
  <si>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</si>
  <si>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</si>
  <si>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</si>
  <si>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</si>
  <si>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</si>
  <si>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</si>
  <si>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</si>
  <si>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</si>
  <si>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</si>
  <si>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</si>
  <si>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</si>
  <si>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</si>
  <si>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</si>
  <si>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</si>
  <si>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</si>
  <si>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</si>
  <si>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</si>
  <si>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</si>
  <si>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</si>
  <si>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</si>
  <si>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</si>
  <si>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</si>
  <si>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</si>
  <si>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</si>
  <si>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</si>
  <si>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</si>
  <si>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</si>
  <si>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</si>
  <si>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</si>
  <si>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</si>
  <si>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</si>
  <si>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</si>
  <si>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</si>
  <si>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</si>
  <si>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</si>
  <si>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</si>
  <si>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</si>
  <si>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</si>
  <si>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</si>
  <si>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</si>
  <si>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</si>
  <si>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</si>
  <si>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</si>
  <si>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</si>
  <si>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</si>
  <si>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</si>
  <si>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</si>
  <si>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</si>
  <si>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</si>
  <si>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</si>
  <si>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</si>
  <si>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</si>
  <si>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</si>
  <si>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</si>
  <si>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</si>
  <si>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</si>
  <si>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</si>
  <si>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</si>
  <si>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</si>
  <si>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</si>
  <si>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</si>
  <si>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</si>
  <si>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</si>
  <si>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</si>
  <si>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</si>
  <si>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</si>
  <si>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</si>
  <si>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</si>
  <si>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</si>
  <si>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</si>
  <si>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</si>
  <si>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</si>
  <si>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</si>
  <si>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</si>
  <si>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</si>
  <si>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</si>
  <si>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</si>
  <si>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</si>
  <si>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</si>
  <si>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</si>
  <si>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</si>
  <si>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</si>
  <si>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</si>
  <si>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</si>
  <si>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</si>
  <si>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</si>
  <si>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</si>
  <si>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</si>
  <si>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</si>
  <si>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</si>
  <si>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</si>
  <si>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</si>
  <si>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</si>
  <si>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</si>
  <si>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</si>
  <si>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</si>
  <si>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</si>
  <si>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</si>
  <si>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</si>
  <si>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</si>
  <si>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</si>
  <si>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</si>
  <si>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</si>
  <si>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</si>
  <si>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</si>
  <si>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</si>
  <si>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</si>
  <si>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</si>
  <si>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</si>
  <si>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</si>
  <si>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</si>
  <si>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</si>
  <si>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</si>
  <si>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</si>
  <si>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</si>
  <si>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</si>
  <si>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</si>
  <si>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</si>
  <si>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</si>
  <si>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</si>
  <si>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</si>
  <si>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</si>
  <si>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</si>
  <si>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</si>
  <si>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</si>
  <si>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</si>
  <si>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</si>
  <si>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</si>
  <si>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</si>
  <si>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</si>
  <si>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</si>
  <si>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</si>
  <si>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</si>
  <si>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</si>
  <si>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</si>
  <si>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</si>
  <si>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</si>
  <si>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</si>
  <si>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</si>
  <si>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</si>
  <si>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</si>
  <si>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</si>
  <si>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</si>
  <si>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</si>
  <si>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</si>
  <si>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</si>
  <si>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</si>
  <si>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</si>
  <si>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</si>
  <si>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</si>
  <si>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</si>
  <si>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</si>
  <si>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</si>
  <si>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</si>
  <si>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</si>
  <si>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</si>
  <si>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</si>
  <si>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</si>
  <si>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</si>
  <si>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</si>
  <si>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</si>
  <si>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</si>
  <si>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</si>
  <si>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</si>
  <si>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</si>
  <si>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</si>
  <si>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</si>
  <si>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</si>
  <si>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</si>
  <si>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</si>
  <si>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</si>
  <si>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</si>
  <si>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</si>
  <si>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</si>
  <si>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</si>
  <si>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</si>
  <si>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</si>
  <si>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</si>
  <si>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</si>
  <si>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</si>
  <si>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</si>
  <si>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</si>
  <si>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</si>
  <si>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</si>
  <si>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</si>
  <si>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</si>
  <si>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</si>
  <si>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</si>
  <si>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</si>
  <si>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</si>
  <si>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</si>
  <si>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</si>
  <si>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</si>
  <si>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</si>
  <si>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</si>
  <si>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</si>
  <si>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</si>
  <si>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</si>
  <si>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</si>
  <si>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</si>
  <si>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</si>
  <si>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</si>
  <si>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</si>
  <si>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</si>
  <si>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</si>
  <si>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</si>
  <si>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</si>
  <si>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</si>
  <si>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</si>
  <si>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</si>
  <si>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</si>
  <si>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</si>
  <si>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</si>
  <si>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</si>
  <si>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</si>
  <si>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</si>
  <si>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</si>
  <si>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</si>
  <si>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</si>
  <si>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</si>
  <si>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</si>
  <si>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</si>
  <si>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</si>
  <si>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</si>
  <si>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</si>
  <si>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</si>
  <si>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</si>
  <si>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</si>
  <si>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</si>
  <si>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</si>
  <si>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</si>
  <si>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</si>
  <si>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</si>
  <si>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</si>
  <si>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</si>
  <si>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</si>
  <si>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</si>
  <si>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</si>
  <si>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</si>
  <si>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</si>
  <si>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</si>
  <si>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</si>
  <si>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</si>
  <si>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</si>
  <si>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</si>
  <si>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</si>
  <si>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</si>
  <si>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</si>
  <si>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</si>
  <si>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</si>
  <si>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</si>
  <si>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</si>
  <si>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</si>
  <si>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</si>
  <si>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</si>
  <si>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</si>
  <si>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</si>
  <si>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</si>
  <si>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</si>
  <si>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</si>
  <si>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</si>
  <si>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</si>
  <si>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</si>
  <si>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</si>
  <si>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</si>
  <si>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</si>
  <si>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</si>
  <si>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</si>
  <si>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</si>
  <si>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</si>
  <si>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</si>
  <si>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</si>
  <si>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</si>
  <si>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</si>
  <si>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</si>
  <si>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</si>
  <si>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</si>
  <si>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</si>
  <si>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</si>
  <si>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</si>
  <si>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</si>
  <si>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</si>
  <si>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</si>
  <si>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</si>
  <si>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</si>
  <si>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</si>
  <si>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</si>
  <si>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</si>
  <si>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</si>
  <si>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</si>
  <si>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</si>
  <si>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</si>
  <si>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</si>
  <si>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</si>
  <si>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</si>
  <si>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</si>
  <si>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</si>
  <si>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</si>
  <si>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</si>
  <si>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</si>
  <si>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</si>
  <si>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</si>
  <si>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</si>
  <si>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</si>
  <si>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</si>
  <si>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</si>
  <si>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</si>
  <si>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</si>
  <si>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</si>
  <si>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</si>
  <si>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</si>
  <si>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</si>
  <si>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</si>
  <si>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</si>
  <si>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</si>
  <si>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</si>
  <si>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</si>
  <si>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</si>
  <si>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</si>
  <si>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</si>
  <si>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</si>
  <si>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</si>
  <si>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</si>
  <si>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</si>
  <si>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</si>
  <si>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</si>
  <si>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</si>
  <si>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</si>
  <si>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</si>
  <si>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</si>
  <si>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</si>
  <si>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</si>
  <si>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</si>
  <si>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</si>
  <si>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</si>
  <si>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</si>
  <si>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</si>
  <si>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</si>
  <si>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</si>
  <si>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</si>
  <si>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</si>
  <si>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</si>
  <si>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</si>
  <si>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</si>
  <si>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</si>
  <si>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</si>
  <si>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</si>
  <si>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</si>
  <si>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</si>
  <si>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</si>
  <si>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</si>
  <si>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</si>
  <si>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</si>
  <si>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</si>
  <si>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</si>
  <si>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</si>
  <si>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</si>
  <si>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</si>
  <si>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</si>
  <si>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</si>
  <si>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</si>
  <si>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</si>
  <si>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</si>
  <si>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</si>
  <si>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</si>
  <si>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</si>
  <si>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</si>
  <si>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</si>
  <si>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</si>
  <si>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</si>
  <si>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</si>
  <si>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</si>
  <si>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</si>
  <si>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</si>
  <si>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</si>
  <si>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</si>
  <si>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</si>
  <si>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</si>
  <si>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</si>
  <si>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</si>
  <si>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</si>
  <si>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</si>
  <si>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</si>
  <si>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</si>
  <si>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</si>
  <si>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</si>
  <si>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</si>
  <si>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</si>
  <si>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</si>
  <si>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</si>
  <si>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</si>
  <si>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</si>
  <si>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</si>
  <si>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</si>
  <si>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</si>
  <si>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</si>
  <si>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</si>
  <si>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</si>
  <si>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</si>
  <si>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</si>
  <si>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</si>
  <si>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</si>
  <si>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</si>
  <si>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</si>
  <si>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</si>
  <si>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</si>
  <si>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</si>
  <si>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</si>
  <si>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</si>
  <si>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</si>
  <si>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</si>
  <si>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</si>
  <si>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</si>
  <si>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</si>
  <si>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</si>
  <si>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</si>
  <si>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</si>
  <si>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</si>
  <si>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</si>
  <si>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</si>
  <si>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</si>
  <si>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</si>
  <si>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</si>
  <si>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</si>
  <si>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</si>
  <si>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</si>
  <si>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</si>
  <si>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</si>
  <si>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</si>
  <si>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</si>
  <si>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</si>
  <si>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</si>
  <si>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</si>
  <si>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</si>
  <si>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</si>
  <si>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</si>
  <si>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</si>
  <si>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</si>
  <si>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</si>
  <si>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</si>
  <si>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</si>
  <si>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</si>
  <si>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</si>
  <si>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</si>
  <si>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</si>
  <si>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</si>
  <si>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</si>
  <si>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</si>
  <si>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</si>
  <si>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</si>
  <si>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</si>
  <si>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</si>
  <si>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</si>
  <si>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</si>
  <si>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</si>
  <si>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</si>
  <si>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</si>
  <si>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</si>
  <si>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</si>
  <si>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</si>
  <si>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</si>
  <si>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</si>
  <si>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</si>
  <si>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</si>
  <si>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</si>
  <si>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</si>
  <si>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</si>
  <si>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</si>
  <si>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</si>
  <si>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</si>
  <si>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</si>
  <si>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</si>
  <si>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</si>
  <si>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</si>
  <si>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</si>
  <si>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</si>
  <si>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</si>
  <si>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</si>
  <si>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</si>
  <si>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</si>
  <si>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</si>
  <si>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</si>
  <si>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</si>
  <si>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</si>
  <si>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</si>
  <si>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</si>
  <si>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</si>
  <si>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</si>
  <si>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</si>
  <si>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</si>
  <si>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</si>
  <si>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</si>
  <si>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</si>
  <si>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</si>
  <si>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</si>
  <si>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</si>
  <si>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</si>
  <si>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</si>
  <si>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</si>
  <si>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</si>
  <si>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</si>
  <si>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</si>
  <si>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</si>
  <si>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</si>
  <si>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</si>
  <si>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</si>
  <si>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</si>
  <si>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</si>
  <si>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</si>
  <si>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</si>
  <si>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</si>
  <si>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</si>
  <si>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</si>
  <si>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</si>
  <si>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</si>
  <si>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</si>
  <si>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</si>
  <si>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</si>
  <si>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</si>
  <si>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</si>
  <si>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</si>
  <si>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</si>
  <si>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</si>
  <si>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</si>
  <si>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</si>
  <si>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</si>
  <si>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</si>
  <si>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</si>
  <si>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</si>
  <si>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</si>
  <si>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</si>
  <si>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</si>
  <si>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</si>
  <si>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</si>
  <si>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</si>
  <si>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</si>
  <si>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</si>
  <si>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</si>
  <si>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</si>
  <si>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</si>
  <si>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</si>
  <si>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</si>
  <si>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</si>
  <si>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</si>
  <si>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</si>
  <si>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</si>
  <si>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</si>
  <si>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</si>
  <si>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</si>
  <si>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</si>
  <si>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</si>
  <si>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</si>
  <si>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</si>
  <si>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</si>
  <si>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</si>
  <si>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</si>
  <si>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</si>
  <si>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</si>
  <si>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</si>
  <si>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</si>
  <si>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</si>
  <si>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</si>
  <si>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</si>
  <si>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</si>
  <si>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</si>
  <si>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</si>
  <si>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</si>
  <si>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</si>
  <si>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</si>
  <si>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</si>
  <si>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</si>
  <si>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</si>
  <si>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</si>
  <si>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</si>
  <si>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</si>
  <si>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</si>
  <si>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</si>
  <si>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</si>
  <si>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</si>
  <si>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</si>
  <si>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</si>
  <si>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</si>
  <si>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</si>
  <si>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</si>
  <si>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</si>
  <si>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</si>
  <si>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</si>
  <si>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</si>
  <si>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</si>
  <si>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</si>
  <si>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</si>
  <si>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</si>
  <si>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</si>
  <si>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</si>
  <si>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</si>
  <si>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</si>
  <si>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</si>
  <si>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</si>
  <si>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</si>
  <si>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</si>
  <si>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</si>
  <si>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</si>
  <si>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</si>
  <si>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</si>
  <si>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</si>
  <si>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</si>
  <si>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</si>
  <si>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</si>
  <si>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</si>
  <si>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</si>
  <si>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</si>
  <si>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</si>
  <si>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</si>
  <si>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</si>
  <si>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</si>
  <si>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</si>
  <si>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</si>
  <si>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</si>
  <si>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</si>
  <si>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</si>
  <si>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</si>
  <si>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</si>
  <si>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</si>
  <si>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</si>
  <si>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</si>
  <si>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</si>
  <si>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</si>
  <si>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</si>
  <si>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</si>
  <si>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</si>
  <si>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</si>
  <si>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</si>
  <si>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</si>
  <si>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</si>
  <si>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</si>
  <si>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</si>
  <si>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</si>
  <si>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</si>
  <si>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</si>
  <si>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</si>
  <si>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</si>
  <si>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</si>
  <si>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</si>
  <si>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</si>
  <si>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</si>
  <si>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</si>
  <si>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</si>
  <si>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</si>
  <si>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</si>
  <si>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</si>
  <si>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</si>
  <si>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</si>
  <si>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</si>
  <si>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</si>
  <si>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</si>
  <si>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</si>
  <si>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</si>
  <si>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</si>
  <si>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</si>
  <si>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</si>
  <si>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</si>
  <si>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</si>
  <si>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</si>
  <si>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</si>
  <si>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</si>
  <si>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</si>
  <si>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</si>
  <si>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</si>
  <si>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</si>
  <si>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</si>
  <si>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</si>
  <si>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</si>
  <si>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</si>
  <si>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</si>
  <si>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</si>
  <si>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</si>
  <si>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</si>
  <si>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</si>
  <si>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</si>
  <si>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</si>
  <si>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</si>
  <si>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</si>
  <si>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</si>
  <si>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</si>
  <si>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</si>
  <si>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</si>
  <si>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</si>
  <si>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</si>
  <si>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</si>
  <si>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</si>
  <si>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</si>
  <si>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</si>
  <si>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</si>
  <si>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</si>
  <si>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</si>
  <si>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</si>
  <si>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</si>
  <si>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</si>
  <si>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</si>
  <si>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</si>
  <si>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</si>
  <si>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</si>
  <si>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</si>
  <si>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</si>
  <si>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</si>
  <si>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</si>
  <si>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</si>
  <si>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</si>
  <si>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</si>
  <si>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</si>
  <si>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</si>
  <si>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</si>
  <si>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</si>
  <si>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</si>
  <si>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</si>
  <si>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</si>
  <si>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</si>
  <si>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</si>
  <si>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</si>
  <si>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</si>
  <si>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</si>
  <si>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</si>
  <si>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</si>
  <si>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</si>
  <si>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</si>
  <si>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</si>
  <si>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</si>
  <si>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</si>
  <si>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</si>
  <si>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</si>
  <si>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</si>
  <si>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</si>
  <si>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</si>
  <si>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</si>
  <si>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</si>
  <si>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</si>
  <si>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</si>
  <si>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</si>
  <si>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</si>
  <si>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</si>
  <si>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</si>
  <si>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</si>
  <si>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</si>
  <si>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</si>
  <si>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</si>
  <si>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</si>
  <si>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</si>
  <si>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</si>
  <si>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</si>
  <si>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</si>
  <si>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</si>
  <si>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</si>
  <si>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</si>
  <si>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</si>
  <si>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</si>
  <si>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</si>
  <si>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</si>
  <si>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</si>
  <si>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</si>
  <si>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</si>
  <si>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</si>
  <si>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</si>
  <si>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</si>
  <si>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</si>
  <si>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</si>
  <si>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</si>
  <si>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</si>
  <si>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</si>
  <si>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</si>
  <si>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</si>
  <si>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</si>
  <si>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</si>
  <si>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</si>
  <si>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</si>
  <si>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</si>
  <si>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</si>
  <si>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</si>
  <si>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</si>
  <si>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</si>
  <si>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</si>
  <si>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</si>
  <si>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</si>
  <si>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</si>
  <si>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</si>
  <si>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</si>
  <si>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</si>
  <si>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</si>
  <si>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</si>
  <si>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</si>
  <si>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</si>
  <si>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</si>
  <si>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</si>
  <si>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</si>
  <si>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</si>
  <si>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</si>
  <si>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</si>
  <si>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</si>
  <si>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</si>
  <si>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</si>
  <si>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</si>
  <si>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</si>
  <si>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</si>
  <si>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</si>
  <si>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</si>
  <si>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</si>
  <si>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</si>
  <si>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</si>
  <si>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</si>
  <si>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</si>
  <si>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</si>
  <si>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</si>
  <si>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</si>
  <si>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</si>
  <si>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</si>
  <si>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</si>
  <si>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</si>
  <si>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</si>
  <si>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</si>
  <si>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</si>
  <si>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</si>
  <si>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</si>
  <si>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</si>
  <si>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</si>
  <si>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</si>
  <si>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</si>
  <si>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</si>
  <si>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</si>
  <si>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</si>
  <si>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</si>
  <si>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</si>
  <si>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</si>
  <si>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</si>
  <si>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</si>
  <si>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</si>
  <si>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</si>
  <si>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</si>
  <si>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</si>
  <si>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</si>
  <si>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</si>
  <si>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</si>
  <si>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</si>
  <si>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</si>
  <si>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</si>
  <si>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</si>
  <si>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</si>
  <si>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</si>
  <si>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</si>
  <si>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</si>
  <si>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</si>
  <si>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</si>
  <si>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</si>
  <si>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</si>
  <si>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</si>
  <si>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</si>
  <si>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</si>
  <si>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</si>
  <si>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</si>
  <si>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</si>
  <si>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</si>
  <si>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</si>
  <si>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</si>
  <si>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</si>
  <si>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</si>
  <si>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</si>
  <si>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</si>
  <si>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</si>
  <si>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</si>
  <si>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</si>
  <si>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</si>
  <si>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</si>
  <si>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</si>
  <si>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</si>
  <si>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</si>
  <si>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</si>
  <si>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</si>
  <si>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</si>
  <si>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</si>
  <si>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</si>
  <si>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</si>
  <si>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</si>
  <si>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</si>
  <si>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</si>
  <si>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</si>
  <si>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</si>
  <si>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</si>
  <si>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</si>
  <si>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</si>
  <si>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</si>
  <si>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</si>
  <si>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</si>
  <si>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</si>
  <si>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</si>
  <si>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</si>
  <si>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</si>
  <si>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</si>
  <si>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</si>
  <si>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</si>
  <si>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</si>
  <si>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</si>
  <si>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</si>
  <si>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</si>
  <si>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</si>
  <si>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</si>
  <si>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</si>
  <si>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</si>
  <si>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</si>
  <si>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</si>
  <si>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</si>
  <si>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</si>
  <si>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</si>
  <si>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</si>
  <si>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</si>
  <si>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</si>
  <si>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</si>
  <si>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</si>
  <si>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</si>
  <si>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</si>
  <si>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</si>
  <si>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</si>
  <si>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</si>
  <si>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</si>
  <si>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</si>
  <si>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</si>
  <si>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</si>
  <si>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</si>
  <si>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</si>
  <si>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</si>
  <si>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</si>
  <si>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</si>
  <si>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</si>
  <si>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</si>
  <si>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</si>
  <si>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</si>
  <si>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</si>
  <si>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</si>
  <si>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</si>
  <si>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</si>
  <si>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</si>
  <si>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</si>
  <si>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</si>
  <si>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</si>
  <si>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</si>
  <si>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</si>
  <si>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</si>
  <si>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</si>
  <si>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</si>
  <si>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</si>
  <si>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</si>
  <si>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</si>
  <si>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</si>
  <si>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</si>
  <si>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</si>
  <si>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</si>
  <si>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</si>
  <si>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</si>
  <si>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</si>
  <si>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</si>
  <si>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</si>
  <si>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</si>
  <si>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</si>
  <si>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</si>
  <si>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</si>
  <si>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</si>
  <si>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</si>
  <si>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</si>
  <si>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</si>
  <si>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</si>
  <si>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</si>
  <si>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</si>
  <si>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</si>
  <si>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</si>
  <si>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</si>
  <si>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</si>
  <si>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</si>
  <si>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</si>
  <si>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</si>
  <si>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</si>
  <si>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</si>
  <si>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</si>
  <si>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</si>
  <si>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</si>
  <si>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</si>
  <si>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</si>
  <si>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</si>
  <si>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</si>
  <si>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</si>
  <si>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</si>
  <si>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</si>
  <si>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</si>
  <si>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</si>
  <si>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</si>
  <si>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</si>
  <si>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</si>
  <si>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</si>
  <si>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</si>
  <si>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</si>
  <si>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</si>
  <si>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</si>
  <si>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</si>
  <si>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</si>
  <si>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</si>
  <si>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</si>
  <si>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</si>
  <si>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</si>
  <si>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</si>
  <si>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</si>
  <si>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</si>
  <si>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</si>
  <si>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</si>
  <si>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</si>
  <si>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</si>
  <si>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</si>
  <si>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</si>
  <si>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</si>
  <si>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</si>
  <si>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</si>
  <si>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</si>
  <si>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</si>
  <si>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</si>
  <si>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</si>
  <si>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</si>
  <si>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</si>
  <si>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</si>
  <si>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</si>
  <si>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</si>
  <si>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</si>
  <si>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</si>
  <si>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</si>
  <si>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</si>
  <si>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</si>
  <si>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</si>
  <si>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</si>
  <si>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</si>
  <si>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</si>
  <si>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</si>
  <si>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</si>
  <si>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</si>
  <si>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</si>
  <si>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</si>
  <si>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</si>
  <si>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</si>
  <si>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</si>
  <si>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</si>
  <si>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</si>
  <si>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</si>
  <si>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</si>
  <si>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</si>
  <si>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</si>
  <si>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</si>
  <si>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</si>
  <si>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</si>
  <si>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</si>
  <si>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</si>
  <si>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</si>
  <si>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</si>
  <si>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</si>
  <si>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</si>
  <si>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</si>
  <si>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</si>
  <si>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</si>
  <si>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</si>
  <si>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</si>
  <si>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</si>
  <si>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</si>
  <si>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</si>
  <si>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</si>
  <si>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</si>
  <si>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</si>
  <si>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</si>
  <si>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</si>
  <si>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</si>
  <si>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</si>
  <si>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</si>
  <si>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</si>
  <si>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</si>
  <si>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</si>
  <si>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</si>
  <si>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</si>
  <si>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</si>
  <si>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</si>
  <si>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</si>
  <si>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</si>
  <si>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</si>
  <si>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</si>
  <si>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</si>
  <si>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</si>
  <si>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</si>
  <si>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</si>
  <si>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</si>
  <si>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</si>
  <si>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</si>
  <si>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</si>
  <si>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</si>
  <si>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</si>
  <si>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</si>
  <si>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</si>
  <si>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</si>
  <si>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</si>
  <si>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</si>
  <si>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</si>
  <si>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</si>
  <si>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</si>
  <si>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</si>
  <si>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</si>
  <si>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</si>
  <si>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</si>
  <si>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</si>
  <si>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</si>
  <si>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</si>
  <si>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</si>
  <si>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</si>
  <si>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</si>
  <si>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</si>
  <si>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</si>
  <si>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</si>
  <si>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</si>
  <si>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</si>
  <si>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</si>
  <si>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</si>
  <si>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</si>
  <si>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</si>
  <si>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</si>
  <si>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</si>
  <si>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</si>
  <si>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</si>
  <si>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</si>
  <si>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</si>
  <si>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</si>
  <si>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</si>
  <si>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</si>
  <si>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</si>
  <si>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</si>
  <si>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</si>
  <si>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</si>
  <si>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</si>
  <si>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</si>
  <si>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</si>
  <si>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</si>
  <si>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</si>
  <si>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</si>
  <si>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</si>
  <si>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</si>
  <si>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</si>
  <si>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</si>
  <si>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</si>
  <si>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</si>
  <si>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</si>
  <si>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</si>
  <si>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</si>
  <si>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</si>
  <si>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</si>
  <si>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</si>
  <si>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</si>
  <si>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</si>
  <si>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</si>
  <si>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</si>
  <si>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</si>
  <si>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</si>
  <si>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</si>
  <si>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</si>
  <si>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</si>
  <si>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</si>
  <si>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</si>
  <si>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</si>
  <si>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</si>
  <si>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</si>
  <si>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</si>
  <si>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</si>
  <si>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</si>
  <si>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</si>
  <si>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</si>
  <si>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</si>
  <si>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</si>
  <si>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</si>
  <si>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</si>
  <si>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</si>
  <si>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</si>
  <si>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</si>
  <si>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</si>
  <si>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</si>
  <si>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</si>
  <si>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</si>
  <si>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</si>
  <si>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</si>
  <si>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</si>
  <si>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</si>
  <si>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</si>
  <si>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</si>
  <si>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</si>
  <si>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</si>
  <si>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</si>
  <si>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</si>
  <si>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</si>
  <si>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</si>
  <si>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</si>
  <si>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</si>
  <si>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</si>
  <si>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</si>
  <si>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</si>
  <si>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</si>
  <si>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</si>
  <si>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</si>
  <si>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</si>
  <si>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</si>
  <si>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</si>
  <si>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</si>
  <si>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</si>
  <si>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</si>
  <si>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</si>
  <si>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</si>
  <si>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</si>
  <si>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</si>
  <si>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</si>
  <si>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</si>
  <si>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</si>
  <si>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</si>
  <si>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</si>
  <si>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</si>
  <si>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</si>
  <si>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</si>
  <si>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</si>
  <si>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</si>
  <si>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</si>
  <si>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</si>
  <si>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</si>
  <si>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</si>
  <si>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</si>
  <si>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</si>
  <si>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</si>
  <si>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</si>
  <si>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</si>
  <si>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</si>
  <si>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</si>
  <si>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</si>
  <si>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</si>
  <si>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</si>
  <si>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</si>
  <si>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</si>
  <si>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</si>
  <si>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</si>
  <si>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</si>
  <si>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</si>
  <si>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</si>
  <si>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</si>
  <si>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</si>
  <si>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</si>
  <si>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</si>
  <si>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</si>
  <si>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</si>
  <si>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</si>
  <si>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</si>
  <si>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</si>
  <si>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</si>
  <si>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</si>
  <si>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</si>
  <si>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</si>
  <si>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</si>
  <si>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</si>
  <si>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</si>
  <si>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</si>
  <si>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</si>
  <si>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</si>
  <si>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</si>
  <si>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</si>
  <si>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</si>
  <si>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</si>
  <si>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</si>
  <si>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</si>
  <si>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</si>
  <si>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</si>
  <si>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</si>
  <si>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</si>
  <si>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</si>
  <si>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</si>
  <si>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</si>
  <si>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</si>
  <si>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</si>
  <si>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</si>
  <si>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</si>
  <si>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</si>
  <si>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</si>
  <si>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</si>
  <si>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</si>
  <si>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</si>
  <si>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</si>
  <si>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</si>
  <si>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</si>
  <si>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</si>
  <si>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</si>
  <si>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</si>
  <si>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</si>
  <si>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</si>
  <si>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</si>
  <si>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</si>
  <si>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</si>
  <si>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</si>
  <si>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</si>
  <si>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</si>
  <si>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</si>
  <si>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</si>
  <si>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</si>
  <si>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</si>
  <si>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</si>
  <si>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</si>
  <si>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</si>
  <si>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</si>
  <si>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</si>
  <si>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</si>
  <si>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</si>
  <si>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</si>
  <si>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</si>
  <si>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</si>
  <si>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</si>
  <si>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</si>
  <si>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</si>
  <si>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</si>
  <si>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</si>
  <si>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</si>
  <si>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</si>
  <si>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</si>
  <si>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</si>
  <si>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</si>
  <si>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</si>
  <si>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</si>
  <si>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</si>
  <si>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</si>
  <si>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</si>
  <si>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</si>
  <si>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</si>
  <si>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</si>
  <si>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</si>
  <si>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</si>
  <si>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</si>
  <si>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</si>
  <si>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</si>
  <si>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</si>
  <si>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</si>
  <si>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</si>
  <si>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</si>
  <si>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</si>
  <si>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</si>
  <si>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</si>
  <si>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</si>
  <si>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</si>
  <si>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</si>
  <si>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</si>
  <si>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</si>
  <si>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</si>
  <si>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</si>
  <si>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</si>
  <si>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</si>
  <si>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</si>
  <si>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</si>
  <si>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</si>
  <si>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</si>
  <si>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</si>
  <si>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</si>
  <si>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</si>
  <si>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</si>
  <si>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</si>
  <si>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</si>
  <si>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</si>
  <si>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</si>
  <si>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</si>
  <si>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</si>
  <si>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</si>
  <si>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</si>
  <si>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</si>
  <si>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</si>
  <si>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</si>
  <si>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</si>
  <si>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</si>
  <si>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</si>
  <si>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</si>
  <si>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</si>
  <si>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</si>
  <si>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</si>
  <si>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</si>
  <si>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</si>
  <si>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</si>
  <si>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</si>
  <si>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</si>
  <si>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</si>
  <si>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</si>
  <si>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</si>
  <si>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</si>
  <si>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</si>
  <si>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</si>
  <si>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</si>
  <si>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</si>
  <si>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</si>
  <si>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</si>
  <si>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</si>
  <si>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</si>
  <si>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</si>
  <si>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</si>
  <si>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</si>
  <si>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</si>
  <si>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</si>
  <si>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</si>
  <si>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</si>
  <si>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</si>
  <si>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</si>
  <si>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</si>
  <si>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</si>
  <si>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</si>
  <si>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</si>
  <si>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</si>
  <si>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</si>
  <si>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</si>
  <si>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</si>
  <si>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</si>
  <si>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</si>
  <si>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</si>
  <si>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</si>
  <si>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</si>
  <si>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</si>
  <si>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</si>
  <si>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</si>
  <si>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</si>
  <si>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</si>
  <si>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</si>
  <si>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</si>
  <si>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</si>
  <si>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</si>
  <si>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</si>
  <si>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</si>
  <si>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</si>
  <si>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</si>
  <si>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</si>
  <si>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</si>
  <si>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</si>
  <si>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</si>
  <si>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</si>
  <si>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</si>
  <si>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</si>
  <si>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</si>
  <si>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</si>
  <si>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</si>
  <si>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</si>
  <si>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</si>
  <si>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</si>
  <si>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</si>
  <si>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</si>
  <si>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</si>
  <si>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</si>
  <si>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</si>
  <si>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</si>
  <si>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</si>
  <si>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</si>
  <si>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</si>
  <si>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</si>
  <si>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</si>
  <si>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</si>
  <si>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</si>
  <si>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</si>
  <si>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</si>
  <si>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</si>
  <si>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</si>
  <si>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</si>
  <si>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</si>
  <si>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</si>
  <si>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</si>
  <si>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</si>
  <si>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</si>
  <si>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</si>
  <si>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</si>
  <si>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</si>
  <si>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</si>
  <si>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</si>
  <si>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</si>
  <si>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</si>
  <si>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</si>
  <si>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</si>
  <si>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</si>
  <si>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</si>
  <si>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</si>
  <si>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</si>
  <si>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</si>
  <si>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</si>
  <si>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</si>
  <si>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</si>
  <si>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</si>
  <si>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</si>
  <si>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</si>
  <si>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</si>
  <si>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</si>
  <si>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</si>
  <si>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</si>
  <si>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</si>
  <si>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</si>
  <si>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</si>
  <si>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</si>
  <si>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</si>
  <si>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</si>
  <si>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</si>
  <si>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</si>
  <si>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</si>
  <si>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</si>
  <si>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</si>
  <si>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</si>
  <si>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</si>
  <si>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</si>
  <si>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</si>
  <si>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</si>
  <si>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</si>
  <si>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</si>
  <si>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</si>
  <si>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</si>
  <si>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</si>
  <si>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</si>
  <si>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</si>
  <si>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</si>
  <si>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</si>
  <si>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</si>
  <si>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</si>
  <si>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</si>
  <si>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</si>
  <si>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</si>
  <si>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</si>
  <si>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</si>
  <si>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</si>
  <si>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</si>
  <si>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</si>
  <si>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</si>
  <si>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</si>
  <si>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</si>
  <si>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</si>
  <si>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</si>
  <si>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</si>
  <si>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</si>
  <si>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</si>
  <si>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</si>
  <si>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</si>
  <si>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</si>
  <si>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</si>
  <si>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</si>
  <si>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</si>
  <si>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</si>
  <si>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</si>
  <si>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</si>
  <si>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</si>
  <si>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</si>
  <si>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</si>
  <si>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</si>
  <si>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</si>
  <si>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</si>
  <si>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</si>
  <si>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</si>
  <si>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</si>
  <si>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</si>
  <si>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</si>
  <si>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</si>
  <si>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</si>
  <si>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</si>
  <si>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</si>
  <si>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</si>
  <si>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</si>
  <si>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</si>
  <si>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</si>
  <si>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</si>
  <si>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</si>
  <si>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</si>
  <si>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</si>
  <si>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</si>
  <si>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</si>
  <si>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</si>
  <si>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</si>
  <si>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</si>
  <si>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</si>
  <si>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</si>
  <si>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</si>
  <si>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</si>
  <si>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</si>
  <si>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</si>
  <si>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</si>
  <si>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</si>
  <si>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</si>
  <si>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</si>
  <si>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</si>
  <si>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</si>
  <si>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</si>
  <si>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</si>
  <si>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</si>
  <si>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</si>
  <si>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</si>
  <si>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</si>
  <si>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</si>
  <si>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</si>
  <si>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</si>
  <si>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</si>
  <si>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</si>
  <si>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</si>
  <si>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</si>
  <si>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</si>
  <si>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</si>
  <si>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</si>
  <si>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</si>
  <si>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</si>
  <si>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</si>
  <si>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</si>
  <si>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</si>
  <si>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</si>
  <si>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</si>
  <si>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</si>
  <si>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</si>
  <si>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</si>
  <si>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</si>
  <si>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</si>
  <si>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</si>
  <si>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</si>
  <si>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</si>
  <si>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</si>
  <si>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</si>
  <si>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</si>
  <si>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</si>
  <si>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</si>
  <si>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</si>
  <si>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</si>
  <si>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</si>
  <si>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</si>
  <si>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</si>
  <si>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</si>
  <si>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</si>
  <si>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</si>
  <si>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</si>
  <si>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</si>
  <si>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</si>
  <si>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</si>
  <si>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</si>
  <si>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</si>
  <si>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</si>
  <si>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</si>
  <si>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</si>
  <si>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</si>
  <si>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</si>
  <si>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</si>
  <si>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</si>
  <si>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</si>
  <si>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</si>
  <si>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</si>
  <si>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</si>
  <si>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</si>
  <si>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</si>
  <si>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</si>
  <si>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</si>
  <si>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</si>
  <si>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</si>
  <si>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</si>
  <si>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</si>
  <si>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</si>
  <si>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</si>
  <si>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</si>
  <si>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</si>
  <si>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</si>
  <si>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</si>
  <si>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</si>
  <si>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</si>
  <si>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</si>
  <si>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</si>
  <si>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</si>
  <si>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</si>
  <si>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</si>
  <si>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</si>
  <si>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</si>
  <si>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</si>
  <si>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</si>
  <si>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</si>
  <si>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</si>
  <si>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</si>
  <si>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</si>
  <si>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</si>
  <si>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</si>
  <si>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</si>
  <si>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</si>
  <si>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</si>
  <si>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</si>
  <si>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</si>
  <si>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</si>
  <si>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</si>
  <si>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</si>
  <si>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</si>
  <si>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</si>
  <si>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</si>
  <si>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</si>
  <si>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</si>
  <si>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</si>
  <si>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</si>
  <si>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</si>
  <si>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</si>
  <si>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</si>
  <si>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</si>
  <si>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</si>
  <si>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</si>
  <si>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</si>
  <si>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</si>
  <si>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</si>
  <si>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</si>
  <si>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</si>
  <si>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</si>
  <si>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</si>
  <si>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</si>
  <si>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</si>
  <si>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</si>
  <si>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</si>
  <si>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</si>
  <si>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</si>
  <si>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</si>
  <si>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</si>
  <si>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</si>
  <si>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</si>
  <si>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</si>
  <si>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</si>
  <si>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</si>
  <si>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</si>
  <si>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</si>
  <si>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</si>
  <si>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</si>
  <si>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</si>
  <si>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</si>
  <si>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</si>
  <si>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</si>
  <si>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</si>
  <si>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</si>
  <si>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</si>
  <si>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</si>
  <si>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</si>
  <si>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</si>
  <si>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</si>
  <si>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</si>
  <si>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</si>
  <si>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</si>
  <si>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</si>
  <si>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</si>
  <si>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</si>
  <si>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</si>
  <si>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</si>
  <si>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</si>
  <si>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</si>
  <si>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</si>
  <si>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</si>
  <si>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</si>
  <si>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</si>
  <si>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</si>
  <si>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</si>
  <si>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</si>
  <si>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</si>
  <si>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</si>
  <si>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</si>
  <si>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</si>
  <si>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</si>
  <si>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</si>
  <si>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</si>
  <si>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</si>
  <si>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</si>
  <si>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</si>
  <si>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</si>
  <si>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</si>
  <si>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</si>
  <si>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</si>
  <si>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</si>
  <si>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</si>
  <si>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</si>
  <si>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</si>
  <si>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</si>
  <si>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</si>
  <si>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</si>
  <si>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</si>
  <si>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</si>
  <si>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</si>
  <si>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</si>
  <si>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</si>
  <si>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</si>
  <si>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</si>
  <si>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</si>
  <si>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</si>
  <si>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</si>
  <si>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</si>
  <si>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</si>
  <si>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</si>
  <si>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</si>
  <si>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</si>
  <si>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</si>
  <si>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</si>
  <si>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</si>
  <si>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</si>
  <si>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</si>
  <si>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</si>
  <si>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</si>
  <si>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</si>
  <si>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</si>
  <si>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</si>
  <si>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</si>
  <si>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</si>
  <si>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</si>
  <si>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</si>
  <si>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</si>
  <si>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</si>
  <si>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</si>
  <si>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</si>
  <si>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</si>
  <si>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</si>
  <si>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</si>
  <si>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</si>
  <si>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</si>
  <si>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</si>
  <si>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</si>
  <si>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</si>
  <si>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</si>
  <si>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</si>
  <si>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</si>
  <si>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</si>
  <si>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</si>
  <si>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</si>
  <si>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</si>
  <si>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</si>
  <si>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</si>
  <si>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</si>
  <si>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</si>
  <si>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</si>
  <si>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</si>
  <si>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</si>
  <si>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</si>
  <si>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</si>
  <si>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</si>
  <si>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</si>
  <si>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</si>
  <si>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</si>
  <si>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</si>
  <si>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</si>
  <si>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</si>
  <si>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</si>
  <si>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</si>
  <si>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</si>
  <si>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</si>
  <si>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</si>
  <si>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</si>
  <si>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</si>
  <si>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</si>
  <si>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</si>
  <si>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</si>
  <si>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</si>
  <si>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</si>
  <si>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</si>
  <si>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</si>
  <si>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</si>
  <si>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</si>
  <si>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</si>
  <si>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</si>
  <si>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</si>
  <si>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</si>
  <si>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</si>
  <si>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</si>
  <si>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</si>
  <si>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</si>
  <si>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</si>
  <si>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</si>
  <si>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</si>
  <si>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</si>
  <si>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</si>
  <si>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</si>
  <si>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</si>
  <si>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</si>
  <si>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</si>
  <si>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</si>
  <si>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</si>
  <si>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</si>
  <si>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</si>
  <si>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</si>
  <si>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</si>
  <si>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</si>
  <si>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</si>
  <si>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</si>
  <si>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</si>
  <si>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</si>
  <si>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</si>
  <si>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</si>
  <si>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</si>
  <si>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</si>
  <si>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</si>
  <si>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</si>
  <si>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</si>
  <si>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</si>
  <si>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</si>
  <si>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</si>
  <si>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</si>
  <si>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</si>
  <si>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</si>
  <si>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</si>
  <si>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</si>
  <si>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</si>
  <si>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</si>
  <si>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</si>
  <si>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</si>
  <si>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</si>
  <si>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</si>
  <si>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</si>
  <si>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</si>
  <si>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</si>
  <si>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</si>
  <si>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</si>
  <si>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</si>
  <si>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</si>
  <si>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</si>
  <si>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</si>
  <si>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</si>
  <si>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</si>
  <si>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</si>
  <si>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</si>
  <si>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</si>
  <si>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</si>
  <si>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</si>
  <si>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</si>
  <si>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</si>
  <si>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</si>
  <si>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</si>
  <si>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</si>
  <si>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</si>
  <si>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</si>
  <si>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</si>
  <si>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</si>
  <si>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</si>
  <si>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</si>
  <si>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</si>
  <si>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</si>
  <si>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</si>
  <si>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</si>
  <si>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</si>
  <si>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</si>
  <si>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</si>
  <si>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</si>
  <si>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</si>
  <si>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</si>
  <si>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</si>
  <si>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</si>
  <si>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</si>
  <si>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</si>
  <si>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</si>
  <si>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</si>
  <si>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</si>
  <si>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</si>
  <si>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</si>
  <si>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</si>
  <si>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</si>
  <si>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</si>
  <si>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</si>
  <si>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</si>
  <si>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</si>
  <si>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</si>
  <si>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</si>
  <si>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</si>
  <si>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</si>
  <si>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</si>
  <si>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</si>
  <si>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</si>
  <si>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</si>
  <si>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</si>
  <si>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</si>
  <si>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</si>
  <si>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</si>
  <si>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</si>
  <si>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</si>
  <si>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</si>
  <si>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</si>
  <si>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</si>
  <si>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</si>
  <si>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</si>
  <si>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</si>
  <si>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</si>
  <si>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</si>
  <si>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</si>
  <si>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</si>
  <si>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</si>
  <si>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</si>
  <si>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</si>
  <si>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</si>
  <si>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</si>
  <si>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</si>
  <si>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</si>
  <si>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</si>
  <si>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</si>
  <si>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</si>
  <si>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</si>
  <si>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</si>
  <si>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</si>
  <si>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</si>
  <si>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</si>
  <si>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</si>
  <si>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</si>
  <si>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</si>
  <si>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</si>
  <si>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</si>
  <si>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</si>
  <si>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</si>
  <si>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</si>
  <si>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</si>
  <si>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</si>
  <si>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</si>
  <si>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</si>
  <si>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</si>
  <si>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</si>
  <si>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</si>
  <si>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</si>
  <si>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</si>
  <si>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</si>
  <si>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</si>
  <si>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</si>
  <si>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</si>
  <si>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</si>
  <si>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</si>
  <si>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</si>
  <si>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</si>
  <si>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</si>
  <si>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</si>
  <si>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</si>
  <si>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</si>
  <si>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</si>
  <si>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</si>
  <si>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</si>
  <si>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</si>
  <si>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</si>
  <si>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</si>
  <si>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</si>
  <si>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</si>
  <si>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</si>
  <si>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</si>
  <si>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</si>
  <si>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</si>
  <si>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</si>
  <si>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</si>
  <si>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</si>
  <si>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</si>
  <si>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</si>
  <si>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</si>
  <si>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</si>
  <si>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</si>
  <si>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</si>
  <si>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</si>
  <si>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</si>
  <si>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</si>
  <si>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</si>
  <si>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</si>
  <si>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</si>
  <si>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</si>
  <si>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</si>
  <si>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</si>
  <si>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</si>
  <si>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</si>
  <si>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</si>
  <si>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</si>
  <si>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</si>
  <si>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</si>
  <si>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</si>
  <si>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</si>
  <si>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</si>
  <si>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</si>
  <si>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</si>
  <si>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</si>
  <si>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</si>
  <si>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</si>
  <si>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</si>
  <si>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</si>
  <si>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</si>
  <si>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</si>
  <si>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</si>
  <si>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</si>
  <si>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</si>
  <si>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</si>
  <si>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</si>
  <si>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</si>
  <si>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</si>
  <si>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</si>
  <si>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</si>
  <si>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</si>
  <si>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</si>
  <si>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</si>
  <si>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</si>
  <si>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</si>
  <si>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</si>
  <si>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</si>
  <si>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</si>
  <si>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</si>
  <si>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</si>
  <si>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</si>
  <si>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</si>
  <si>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</si>
  <si>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</si>
  <si>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</si>
  <si>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</si>
  <si>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</si>
  <si>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</si>
  <si>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</si>
  <si>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</si>
  <si>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</si>
  <si>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</si>
  <si>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</si>
  <si>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</si>
  <si>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</si>
  <si>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</si>
  <si>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</si>
  <si>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</si>
  <si>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</si>
  <si>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</si>
  <si>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</si>
  <si>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</si>
  <si>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</si>
  <si>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</si>
  <si>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</si>
  <si>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</si>
  <si>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</si>
  <si>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</si>
  <si>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</si>
  <si>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</si>
  <si>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</si>
  <si>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</si>
  <si>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</si>
  <si>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</si>
  <si>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</si>
  <si>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</si>
  <si>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</si>
  <si>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</si>
  <si>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</si>
  <si>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</si>
  <si>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</si>
  <si>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</si>
  <si>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</si>
  <si>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</si>
  <si>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</si>
  <si>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</si>
  <si>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</si>
  <si>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</si>
  <si>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</si>
  <si>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</si>
  <si>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</si>
  <si>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</si>
  <si>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</si>
  <si>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</si>
  <si>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</si>
  <si>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</si>
  <si>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</si>
  <si>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</si>
  <si>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</si>
  <si>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</si>
  <si>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</si>
  <si>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</si>
  <si>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</si>
  <si>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</si>
  <si>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</si>
  <si>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</si>
  <si>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</si>
  <si>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</si>
  <si>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</si>
  <si>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</si>
  <si>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</si>
  <si>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</si>
  <si>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</si>
  <si>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</si>
  <si>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</si>
  <si>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</si>
  <si>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</si>
  <si>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</si>
  <si>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</si>
  <si>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</si>
  <si>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</si>
  <si>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</si>
  <si>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</si>
  <si>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</si>
  <si>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</si>
  <si>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</si>
  <si>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</si>
  <si>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</si>
  <si>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</si>
  <si>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</si>
  <si>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</si>
  <si>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</si>
  <si>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</si>
  <si>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</si>
  <si>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</si>
  <si>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</si>
  <si>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</si>
  <si>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</si>
  <si>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</si>
  <si>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</si>
  <si>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</si>
  <si>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</si>
  <si>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</si>
  <si>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</si>
  <si>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</si>
  <si>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</si>
  <si>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</si>
  <si>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</si>
  <si>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</si>
  <si>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</si>
  <si>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</si>
  <si>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</si>
  <si>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</si>
  <si>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</si>
  <si>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</si>
  <si>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</si>
  <si>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</si>
  <si>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</si>
  <si>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</si>
  <si>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</si>
  <si>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</si>
  <si>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</si>
  <si>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</si>
  <si>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</si>
  <si>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</si>
  <si>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</si>
  <si>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</si>
  <si>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</si>
  <si>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</si>
  <si>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</si>
  <si>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</si>
  <si>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</si>
  <si>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</si>
  <si>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</si>
  <si>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</si>
  <si>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</si>
  <si>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</si>
  <si>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</si>
  <si>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</si>
  <si>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</si>
  <si>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</si>
  <si>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</si>
  <si>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</si>
  <si>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</si>
  <si>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</si>
  <si>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</si>
  <si>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</si>
  <si>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</si>
  <si>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</si>
  <si>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</si>
  <si>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</si>
  <si>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</si>
  <si>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</si>
  <si>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</si>
  <si>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</si>
  <si>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</si>
  <si>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</si>
  <si>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</si>
  <si>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</si>
  <si>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</si>
  <si>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</si>
  <si>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</si>
  <si>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</si>
  <si>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</si>
  <si>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</si>
  <si>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</si>
  <si>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</si>
  <si>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</si>
  <si>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</si>
  <si>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</si>
  <si>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</si>
  <si>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</si>
  <si>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</si>
  <si>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</si>
  <si>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</si>
  <si>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</si>
  <si>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</si>
  <si>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</si>
  <si>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</si>
  <si>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</si>
  <si>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</si>
  <si>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</si>
  <si>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</si>
  <si>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</si>
  <si>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</si>
  <si>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</si>
  <si>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</si>
  <si>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</si>
  <si>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</si>
  <si>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</si>
  <si>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</si>
  <si>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</si>
  <si>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</si>
  <si>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</si>
  <si>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</si>
  <si>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</si>
  <si>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</si>
  <si>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</si>
  <si>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</si>
  <si>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</si>
  <si>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</si>
  <si>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</si>
  <si>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</si>
  <si>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</si>
  <si>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</si>
  <si>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</si>
  <si>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</si>
  <si>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</si>
  <si>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</si>
  <si>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</si>
  <si>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</si>
  <si>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</si>
  <si>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</si>
  <si>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</si>
  <si>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</si>
  <si>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</si>
  <si>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</si>
  <si>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</si>
  <si>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</si>
  <si>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</si>
  <si>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</si>
  <si>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</si>
  <si>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</si>
  <si>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</si>
  <si>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</si>
  <si>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</si>
  <si>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</si>
  <si>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</si>
  <si>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</si>
  <si>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</si>
  <si>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</si>
  <si>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</si>
  <si>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</si>
  <si>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</si>
  <si>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</si>
  <si>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</si>
  <si>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</si>
  <si>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</si>
  <si>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</si>
  <si>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</si>
  <si>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</si>
  <si>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</si>
  <si>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</si>
  <si>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</si>
  <si>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</si>
  <si>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</si>
  <si>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</si>
  <si>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</si>
  <si>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</si>
  <si>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</si>
  <si>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</si>
  <si>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</si>
  <si>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</si>
  <si>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</si>
  <si>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</si>
  <si>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</si>
  <si>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</si>
  <si>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</si>
  <si>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</si>
  <si>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</si>
  <si>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</si>
  <si>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</si>
  <si>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</si>
  <si>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</si>
  <si>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</si>
  <si>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</si>
  <si>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</si>
  <si>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</si>
  <si>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</si>
  <si>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</si>
  <si>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</si>
  <si>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</si>
  <si>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</si>
  <si>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</si>
  <si>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</si>
  <si>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</si>
  <si>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</si>
  <si>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</si>
  <si>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</si>
  <si>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</si>
  <si>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</si>
  <si>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</si>
  <si>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</si>
  <si>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</si>
  <si>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</si>
  <si>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</si>
  <si>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</si>
  <si>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</si>
  <si>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</si>
  <si>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</si>
  <si>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</si>
  <si>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</si>
  <si>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</si>
  <si>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</si>
  <si>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</si>
  <si>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</si>
  <si>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</si>
  <si>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</si>
  <si>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</si>
  <si>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</si>
  <si>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</si>
  <si>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</si>
  <si>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</si>
  <si>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</si>
  <si>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</si>
  <si>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</si>
  <si>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</si>
  <si>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</si>
  <si>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</si>
  <si>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</si>
  <si>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</si>
  <si>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</si>
  <si>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</si>
  <si>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</si>
  <si>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</si>
  <si>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</si>
  <si>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</si>
  <si>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</si>
  <si>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</si>
  <si>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</si>
  <si>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</si>
  <si>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</si>
  <si>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</si>
  <si>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</si>
  <si>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</si>
  <si>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</si>
  <si>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</si>
  <si>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</si>
  <si>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</si>
  <si>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</si>
  <si>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</si>
  <si>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</si>
  <si>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</si>
  <si>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</si>
  <si>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</si>
  <si>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</si>
  <si>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</si>
  <si>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</si>
  <si>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</si>
  <si>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</si>
  <si>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</si>
  <si>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</si>
  <si>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</si>
  <si>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</si>
  <si>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</si>
  <si>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</si>
  <si>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</si>
  <si>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</si>
  <si>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</si>
  <si>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</si>
  <si>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</si>
  <si>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</si>
  <si>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</si>
  <si>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</si>
  <si>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</si>
  <si>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</si>
  <si>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</si>
  <si>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</si>
  <si>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</si>
  <si>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</si>
  <si>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</si>
  <si>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</si>
  <si>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</si>
  <si>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</si>
  <si>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</si>
  <si>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</si>
  <si>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</si>
  <si>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</si>
  <si>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</si>
  <si>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</si>
  <si>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</si>
  <si>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</si>
  <si>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</si>
  <si>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</si>
  <si>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</si>
  <si>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</si>
  <si>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</si>
  <si>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</si>
  <si>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</si>
  <si>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</si>
  <si>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</si>
  <si>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</si>
  <si>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</si>
  <si>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</si>
  <si>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</si>
  <si>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</si>
  <si>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</si>
  <si>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</si>
  <si>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</si>
  <si>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</si>
  <si>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</si>
  <si>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</si>
  <si>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</si>
  <si>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</si>
  <si>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</si>
  <si>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</si>
  <si>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</si>
  <si>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</si>
  <si>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</si>
  <si>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</si>
  <si>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</si>
  <si>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</si>
  <si>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</si>
  <si>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</si>
  <si>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</si>
  <si>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</si>
  <si>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</si>
  <si>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</si>
  <si>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</si>
  <si>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</si>
  <si>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</si>
  <si>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</si>
  <si>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</si>
  <si>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</si>
  <si>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</si>
  <si>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</si>
  <si>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</si>
  <si>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</si>
  <si>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</si>
  <si>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</si>
  <si>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</si>
  <si>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</si>
  <si>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</si>
  <si>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</si>
  <si>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</si>
  <si>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</si>
  <si>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</si>
  <si>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</si>
  <si>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</si>
  <si>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</si>
  <si>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</si>
  <si>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</si>
  <si>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</si>
  <si>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</si>
  <si>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</si>
  <si>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</si>
  <si>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</si>
  <si>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</si>
  <si>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</si>
  <si>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</si>
  <si>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</si>
  <si>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</si>
  <si>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</si>
  <si>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</si>
  <si>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</si>
  <si>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</si>
  <si>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</si>
  <si>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</si>
  <si>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</si>
  <si>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</si>
  <si>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</si>
  <si>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</si>
  <si>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</si>
  <si>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</si>
  <si>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</si>
  <si>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</si>
  <si>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</si>
  <si>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</si>
  <si>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</si>
  <si>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</si>
  <si>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</si>
  <si>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</si>
  <si>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</si>
  <si>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</si>
  <si>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</si>
  <si>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</si>
  <si>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</si>
  <si>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</si>
  <si>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</si>
  <si>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</si>
  <si>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</si>
  <si>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</si>
  <si>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</si>
  <si>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</si>
  <si>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</si>
  <si>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</si>
  <si>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</si>
  <si>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</si>
  <si>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</si>
  <si>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</si>
  <si>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</si>
  <si>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</si>
  <si>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</si>
  <si>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</si>
  <si>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</si>
  <si>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</si>
  <si>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</si>
  <si>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</si>
  <si>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</si>
  <si>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</si>
  <si>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</si>
  <si>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</si>
  <si>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</si>
  <si>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</si>
  <si>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</si>
  <si>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</si>
  <si>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</si>
  <si>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</si>
  <si>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</si>
  <si>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</si>
  <si>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</si>
  <si>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</si>
  <si>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</si>
  <si>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</si>
  <si>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</si>
  <si>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</si>
  <si>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</si>
  <si>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</si>
  <si>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</si>
  <si>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</si>
  <si>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</si>
  <si>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</si>
  <si>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</si>
  <si>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</si>
  <si>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</si>
  <si>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</si>
  <si>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</si>
  <si>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</si>
  <si>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</si>
  <si>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</si>
  <si>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</si>
  <si>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</si>
  <si>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</si>
  <si>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</si>
  <si>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</si>
  <si>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</si>
  <si>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</si>
  <si>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</si>
  <si>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</si>
  <si>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</si>
  <si>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</si>
  <si>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</si>
  <si>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</si>
  <si>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</si>
  <si>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</si>
  <si>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</si>
  <si>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</si>
  <si>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</si>
  <si>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</si>
  <si>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</si>
  <si>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</si>
  <si>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</si>
  <si>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</si>
  <si>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</si>
  <si>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</si>
  <si>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</si>
  <si>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</si>
  <si>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</si>
  <si>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</si>
  <si>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</si>
  <si>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</si>
  <si>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</si>
  <si>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</si>
  <si>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</si>
  <si>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</si>
  <si>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</si>
  <si>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</si>
  <si>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</si>
  <si>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</si>
  <si>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</si>
  <si>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</si>
  <si>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</si>
  <si>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</si>
  <si>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</si>
  <si>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</si>
  <si>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</si>
  <si>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</si>
  <si>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</si>
  <si>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</si>
  <si>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</si>
  <si>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</si>
  <si>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</si>
  <si>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</si>
  <si>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</si>
  <si>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</si>
  <si>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</si>
  <si>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</si>
  <si>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</si>
  <si>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</si>
  <si>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</si>
  <si>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</si>
  <si>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</si>
  <si>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</si>
  <si>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</si>
  <si>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</si>
  <si>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</si>
  <si>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</si>
  <si>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</si>
  <si>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</si>
  <si>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</si>
  <si>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</si>
  <si>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</si>
  <si>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</si>
  <si>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</si>
  <si>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</si>
  <si>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</si>
  <si>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</si>
  <si>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</si>
  <si>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</si>
  <si>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</si>
  <si>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</si>
  <si>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</si>
  <si>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</si>
  <si>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</si>
  <si>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</si>
  <si>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</si>
  <si>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</si>
  <si>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</si>
  <si>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</si>
  <si>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</si>
  <si>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</si>
  <si>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</si>
  <si>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</si>
  <si>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</si>
  <si>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</si>
  <si>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</si>
  <si>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</si>
  <si>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</si>
  <si>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</si>
  <si>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</si>
  <si>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</si>
  <si>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</si>
  <si>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</si>
  <si>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</si>
  <si>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</si>
  <si>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</si>
  <si>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</si>
  <si>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</si>
  <si>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</si>
  <si>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</si>
  <si>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</si>
  <si>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</si>
  <si>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</si>
  <si>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</si>
  <si>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</si>
  <si>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</si>
  <si>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</si>
  <si>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</si>
  <si>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</si>
  <si>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</si>
  <si>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</si>
  <si>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</si>
  <si>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</si>
  <si>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</si>
  <si>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</si>
  <si>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</si>
  <si>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</si>
  <si>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</si>
  <si>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</si>
  <si>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</si>
  <si>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</si>
  <si>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</si>
  <si>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</si>
  <si>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</si>
  <si>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</si>
  <si>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</si>
  <si>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</si>
  <si>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</si>
  <si>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</si>
  <si>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</si>
  <si>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</si>
  <si>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</si>
  <si>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</si>
  <si>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</si>
  <si>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</si>
  <si>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</si>
  <si>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</si>
  <si>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</si>
  <si>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</si>
  <si>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</si>
  <si>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</si>
  <si>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</si>
  <si>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</si>
  <si>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</si>
  <si>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</si>
  <si>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</si>
  <si>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</si>
  <si>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</si>
  <si>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</si>
  <si>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</si>
  <si>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</si>
  <si>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</si>
  <si>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</si>
  <si>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</si>
  <si>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</si>
  <si>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</si>
  <si>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</si>
  <si>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</si>
  <si>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</si>
  <si>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</si>
  <si>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</si>
  <si>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</si>
  <si>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</si>
  <si>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</si>
  <si>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</si>
  <si>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</si>
  <si>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</si>
  <si>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</si>
  <si>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</si>
  <si>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</si>
  <si>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</si>
  <si>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</si>
  <si>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</si>
  <si>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</si>
  <si>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</si>
  <si>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</si>
  <si>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</si>
  <si>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</si>
  <si>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</si>
  <si>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</si>
  <si>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</si>
  <si>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</si>
  <si>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</si>
  <si>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</si>
  <si>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</si>
  <si>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</si>
  <si>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</si>
  <si>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</si>
  <si>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</si>
  <si>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</si>
  <si>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</si>
  <si>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</si>
  <si>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</si>
  <si>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</si>
  <si>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</si>
  <si>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</si>
  <si>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</si>
  <si>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</si>
  <si>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</si>
  <si>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</si>
  <si>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</si>
  <si>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</si>
  <si>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</si>
  <si>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</si>
  <si>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</si>
  <si>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</si>
  <si>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</si>
  <si>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</si>
  <si>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</si>
  <si>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</si>
  <si>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</si>
  <si>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</si>
  <si>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</si>
  <si>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</si>
  <si>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</si>
  <si>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</si>
  <si>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</si>
  <si>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</si>
  <si>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</si>
  <si>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</si>
  <si>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</si>
  <si>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</si>
  <si>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</si>
  <si>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</si>
  <si>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</si>
  <si>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</si>
  <si>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</si>
  <si>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</si>
  <si>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</si>
  <si>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</si>
  <si>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</si>
  <si>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</si>
  <si>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</si>
  <si>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</si>
  <si>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</si>
  <si>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</si>
  <si>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</si>
  <si>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</si>
  <si>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</si>
  <si>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</si>
  <si>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</si>
  <si>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</si>
  <si>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</si>
  <si>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</si>
  <si>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</si>
  <si>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</si>
  <si>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</si>
  <si>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</si>
  <si>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</si>
  <si>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</si>
  <si>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</si>
  <si>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</si>
  <si>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</si>
  <si>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</si>
  <si>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</si>
  <si>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</si>
  <si>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</si>
  <si>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</si>
  <si>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</si>
  <si>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</si>
  <si>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</si>
  <si>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</si>
  <si>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</si>
  <si>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</si>
  <si>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</si>
  <si>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</si>
  <si>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</si>
  <si>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</si>
  <si>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</si>
  <si>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</si>
  <si>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</si>
  <si>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</si>
  <si>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</si>
  <si>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</si>
  <si>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</si>
  <si>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</si>
  <si>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</si>
  <si>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</si>
  <si>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</si>
  <si>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</si>
  <si>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</si>
  <si>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</si>
  <si>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</si>
  <si>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</si>
  <si>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</si>
  <si>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</si>
  <si>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</si>
  <si>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</si>
  <si>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</si>
  <si>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</si>
  <si>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</si>
  <si>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</si>
  <si>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</si>
  <si>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</si>
  <si>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</si>
  <si>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</si>
  <si>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</si>
  <si>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</si>
  <si>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</si>
  <si>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</si>
  <si>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</si>
  <si>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</si>
  <si>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</si>
  <si>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</si>
  <si>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</si>
  <si>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</si>
  <si>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</si>
  <si>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</si>
  <si>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</si>
  <si>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</si>
  <si>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</si>
  <si>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</si>
  <si>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</si>
  <si>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</si>
  <si>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</si>
  <si>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</si>
  <si>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</si>
  <si>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</si>
  <si>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</si>
  <si>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</si>
  <si>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</si>
  <si>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</si>
  <si>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</si>
  <si>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</si>
  <si>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</si>
  <si>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</si>
  <si>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</si>
  <si>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</si>
  <si>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</si>
  <si>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</si>
  <si>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</si>
  <si>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</si>
  <si>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</si>
  <si>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</si>
  <si>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</si>
  <si>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</si>
  <si>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</si>
  <si>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</si>
  <si>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</si>
  <si>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</si>
  <si>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</si>
  <si>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</si>
  <si>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</si>
  <si>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</si>
  <si>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</si>
  <si>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</si>
  <si>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</si>
  <si>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</si>
  <si>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</si>
  <si>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</si>
  <si>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</si>
  <si>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</si>
  <si>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</si>
  <si>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</si>
  <si>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</si>
  <si>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</si>
  <si>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</si>
  <si>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</si>
  <si>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</si>
  <si>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</si>
  <si>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</si>
  <si>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</si>
  <si>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</si>
  <si>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</si>
  <si>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</si>
  <si>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</si>
  <si>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</si>
  <si>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</si>
  <si>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</si>
  <si>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</si>
  <si>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</si>
  <si>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</si>
  <si>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</si>
  <si>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</si>
  <si>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</si>
  <si>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</si>
  <si>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</si>
  <si>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</si>
  <si>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</si>
  <si>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</si>
  <si>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</si>
  <si>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</si>
  <si>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</si>
  <si>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</si>
  <si>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</si>
  <si>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</si>
  <si>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</si>
  <si>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</si>
  <si>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</si>
  <si>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</si>
  <si>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</si>
  <si>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</si>
  <si>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</si>
  <si>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</si>
  <si>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</si>
  <si>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</si>
  <si>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</si>
  <si>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</si>
  <si>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</si>
  <si>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</si>
  <si>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</si>
  <si>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</si>
  <si>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</si>
  <si>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</si>
  <si>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</si>
  <si>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</si>
  <si>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</si>
  <si>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</si>
  <si>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</si>
  <si>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</si>
  <si>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</si>
  <si>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</si>
  <si>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</si>
  <si>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</si>
  <si>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</si>
  <si>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</si>
  <si>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</si>
  <si>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</si>
  <si>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</si>
  <si>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</si>
  <si>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</si>
  <si>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</si>
  <si>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</si>
  <si>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</si>
  <si>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</si>
  <si>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</si>
  <si>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</si>
  <si>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</si>
  <si>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</si>
  <si>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</si>
  <si>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</si>
  <si>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</si>
  <si>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</si>
  <si>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</si>
  <si>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</si>
  <si>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</si>
  <si>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</si>
  <si>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</si>
  <si>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</si>
  <si>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</si>
  <si>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</si>
  <si>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</si>
  <si>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</si>
  <si>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</si>
  <si>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</si>
  <si>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</si>
  <si>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</si>
  <si>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</si>
  <si>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</si>
  <si>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</si>
  <si>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</si>
  <si>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</si>
  <si>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</si>
  <si>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</si>
  <si>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</si>
  <si>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</si>
  <si>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</si>
  <si>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</si>
  <si>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</si>
  <si>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</si>
  <si>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</si>
  <si>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</si>
  <si>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</si>
  <si>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</si>
  <si>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</si>
  <si>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</si>
  <si>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</si>
  <si>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</si>
  <si>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</si>
  <si>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</si>
  <si>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</si>
  <si>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</si>
  <si>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</si>
  <si>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</si>
  <si>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</si>
  <si>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</si>
  <si>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</si>
  <si>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</si>
  <si>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</si>
  <si>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</si>
  <si>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</si>
  <si>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</si>
  <si>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</si>
  <si>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</si>
  <si>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</si>
  <si>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</si>
  <si>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</si>
  <si>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</si>
  <si>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</si>
  <si>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</si>
  <si>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</si>
  <si>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</si>
  <si>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</si>
  <si>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</si>
  <si>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</si>
  <si>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</si>
  <si>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</si>
  <si>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</si>
  <si>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</si>
  <si>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</si>
  <si>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</si>
  <si>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</si>
  <si>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</si>
  <si>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</si>
  <si>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</si>
  <si>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</si>
  <si>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</si>
  <si>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</si>
  <si>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</si>
  <si>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</si>
  <si>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</si>
  <si>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</si>
  <si>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</si>
  <si>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</si>
  <si>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</si>
  <si>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</si>
  <si>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</si>
  <si>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</si>
  <si>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</si>
  <si>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</si>
  <si>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</si>
  <si>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</si>
  <si>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</si>
  <si>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</si>
  <si>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</si>
  <si>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</si>
  <si>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</si>
  <si>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</si>
  <si>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</si>
  <si>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</si>
  <si>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</si>
  <si>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</si>
  <si>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</si>
  <si>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</si>
  <si>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</si>
  <si>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</si>
  <si>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</si>
  <si>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</si>
  <si>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</si>
  <si>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</si>
  <si>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</si>
  <si>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</si>
  <si>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</si>
  <si>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</si>
  <si>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</si>
  <si>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</si>
  <si>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</si>
  <si>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</si>
  <si>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</si>
  <si>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</si>
  <si>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</si>
  <si>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</si>
  <si>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</si>
  <si>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</si>
  <si>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</si>
  <si>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</si>
  <si>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</si>
  <si>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</si>
  <si>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</si>
  <si>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</si>
  <si>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</si>
  <si>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</si>
  <si>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</si>
  <si>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</si>
  <si>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</si>
  <si>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</si>
  <si>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</si>
  <si>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</si>
  <si>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</si>
  <si>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</si>
  <si>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</si>
  <si>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</si>
  <si>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</si>
  <si>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</si>
  <si>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</si>
  <si>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</si>
  <si>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</si>
  <si>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</si>
  <si>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</si>
  <si>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</si>
  <si>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</si>
  <si>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</si>
  <si>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</si>
  <si>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</si>
  <si>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</si>
  <si>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</si>
  <si>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</si>
  <si>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</si>
  <si>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</si>
  <si>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</si>
  <si>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</si>
  <si>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</si>
  <si>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</si>
  <si>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</si>
  <si>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</si>
  <si>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</si>
  <si>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</si>
  <si>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</si>
  <si>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</si>
  <si>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</si>
  <si>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</si>
  <si>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</si>
  <si>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</si>
  <si>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</si>
  <si>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</si>
  <si>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</si>
  <si>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</si>
  <si>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</si>
  <si>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</si>
  <si>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</si>
  <si>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</si>
  <si>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</si>
  <si>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</si>
  <si>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</si>
  <si>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</si>
  <si>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</si>
  <si>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</si>
  <si>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</si>
  <si>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</si>
  <si>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</si>
  <si>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</si>
  <si>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</si>
  <si>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</si>
  <si>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</si>
  <si>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</si>
  <si>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</si>
  <si>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</si>
  <si>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</si>
  <si>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</si>
  <si>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</si>
  <si>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</si>
  <si>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</si>
  <si>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</si>
  <si>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</si>
  <si>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</si>
  <si>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</si>
  <si>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</si>
  <si>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</si>
  <si>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</si>
  <si>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</si>
  <si>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</si>
  <si>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</si>
  <si>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</si>
  <si>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</si>
  <si>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</si>
  <si>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</si>
  <si>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</si>
  <si>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</si>
  <si>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</si>
  <si>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</si>
  <si>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</si>
  <si>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</si>
  <si>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</si>
  <si>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</si>
  <si>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</si>
  <si>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</si>
  <si>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</si>
  <si>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</si>
  <si>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</si>
  <si>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</si>
  <si>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</si>
  <si>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</si>
  <si>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</si>
  <si>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</si>
  <si>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</si>
  <si>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</si>
  <si>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</si>
  <si>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</si>
  <si>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</si>
  <si>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</si>
  <si>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</si>
  <si>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</si>
  <si>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</si>
  <si>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</si>
  <si>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</si>
  <si>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</si>
  <si>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</si>
  <si>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</si>
  <si>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</si>
  <si>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</si>
  <si>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</si>
  <si>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</si>
  <si>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</si>
  <si>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</si>
  <si>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</si>
  <si>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</si>
  <si>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</si>
  <si>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</si>
  <si>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</si>
  <si>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</si>
  <si>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</si>
  <si>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</si>
  <si>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</si>
  <si>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</si>
  <si>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</si>
  <si>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</si>
  <si>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</si>
  <si>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</si>
  <si>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</si>
  <si>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</si>
  <si>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</si>
  <si>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</si>
  <si>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</si>
  <si>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</si>
  <si>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</si>
  <si>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</si>
  <si>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</si>
  <si>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</si>
  <si>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</si>
  <si>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</si>
  <si>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</si>
  <si>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</si>
  <si>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</si>
  <si>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</si>
  <si>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</si>
  <si>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</si>
  <si>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</si>
  <si>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</si>
  <si>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</si>
  <si>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</si>
  <si>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</si>
  <si>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</si>
  <si>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</si>
  <si>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</si>
  <si>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</si>
  <si>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</si>
  <si>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</si>
  <si>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</si>
  <si>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</si>
  <si>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</si>
  <si>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</si>
  <si>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</si>
  <si>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</si>
  <si>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</si>
  <si>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</si>
  <si>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</si>
  <si>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</si>
  <si>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</si>
  <si>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</si>
  <si>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</si>
  <si>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</si>
  <si>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</si>
  <si>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</si>
  <si>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</si>
  <si>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</si>
  <si>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</si>
  <si>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</si>
  <si>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</si>
  <si>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</si>
  <si>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</si>
  <si>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</si>
  <si>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</si>
  <si>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</si>
  <si>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</si>
  <si>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</si>
  <si>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</si>
  <si>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</si>
  <si>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</si>
  <si>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</si>
  <si>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</si>
  <si>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</si>
  <si>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</si>
  <si>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</si>
  <si>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</si>
  <si>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</si>
  <si>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</si>
  <si>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</si>
  <si>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</si>
  <si>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</si>
  <si>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</si>
  <si>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</si>
  <si>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</si>
  <si>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</si>
  <si>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</si>
  <si>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</si>
  <si>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</si>
  <si>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</si>
  <si>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</si>
  <si>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</si>
  <si>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</si>
  <si>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</si>
  <si>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</si>
  <si>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</si>
  <si>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</si>
  <si>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</si>
  <si>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</si>
  <si>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</si>
  <si>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</si>
  <si>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</si>
  <si>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</si>
  <si>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</si>
  <si>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</si>
  <si>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</si>
  <si>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</si>
  <si>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</si>
  <si>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</si>
  <si>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</si>
  <si>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</si>
  <si>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</si>
  <si>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</si>
  <si>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</si>
  <si>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</si>
  <si>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</si>
  <si>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</si>
  <si>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</si>
  <si>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</si>
  <si>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</si>
  <si>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</si>
  <si>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</si>
  <si>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</si>
  <si>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</si>
  <si>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</si>
  <si>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</si>
  <si>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</si>
  <si>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</si>
  <si>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</si>
  <si>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</si>
  <si>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</si>
  <si>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</si>
  <si>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</si>
  <si>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</si>
  <si>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</si>
  <si>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</si>
  <si>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</si>
  <si>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</si>
  <si>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</si>
  <si>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</si>
  <si>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</si>
  <si>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</si>
  <si>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</si>
  <si>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</si>
  <si>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</si>
  <si>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</si>
  <si>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</si>
  <si>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</si>
  <si>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</si>
  <si>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</si>
  <si>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</si>
  <si>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</si>
  <si>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</si>
  <si>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</si>
  <si>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</si>
  <si>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</si>
  <si>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</si>
  <si>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</si>
  <si>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</si>
  <si>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</si>
  <si>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</si>
  <si>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</si>
  <si>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</si>
  <si>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</si>
  <si>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</si>
  <si>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</si>
  <si>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</si>
  <si>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</si>
  <si>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</si>
  <si>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</si>
  <si>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</si>
  <si>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</si>
  <si>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</si>
  <si>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</si>
  <si>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</si>
  <si>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</si>
  <si>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</si>
  <si>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</si>
  <si>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</si>
  <si>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</si>
  <si>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</si>
  <si>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</si>
  <si>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</si>
  <si>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</si>
  <si>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</si>
  <si>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</si>
  <si>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</si>
  <si>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</si>
  <si>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</si>
  <si>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</si>
  <si>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</si>
  <si>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</si>
  <si>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</si>
  <si>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</si>
  <si>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</si>
  <si>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</si>
  <si>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</si>
  <si>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</si>
  <si>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</si>
  <si>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</si>
  <si>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</si>
  <si>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</si>
  <si>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</si>
  <si>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</si>
  <si>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</si>
  <si>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</si>
  <si>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</si>
  <si>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</si>
  <si>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</si>
  <si>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</si>
  <si>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</si>
  <si>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</si>
  <si>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</si>
  <si>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</si>
  <si>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</si>
  <si>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</si>
  <si>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</si>
  <si>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</si>
  <si>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</si>
  <si>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</si>
  <si>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</si>
  <si>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</si>
  <si>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</si>
  <si>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</si>
  <si>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</si>
  <si>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</si>
  <si>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</si>
  <si>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</si>
  <si>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</si>
  <si>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</si>
  <si>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</si>
  <si>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</si>
  <si>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</si>
  <si>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</si>
  <si>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</si>
  <si>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</si>
  <si>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</si>
  <si>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</si>
  <si>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</si>
  <si>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</si>
  <si>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</si>
  <si>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</si>
  <si>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</si>
  <si>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</si>
  <si>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</si>
  <si>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</si>
  <si>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</si>
  <si>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</si>
  <si>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</si>
  <si>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</si>
  <si>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</si>
  <si>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</si>
  <si>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</si>
  <si>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</si>
  <si>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</si>
  <si>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</si>
  <si>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</si>
  <si>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</si>
  <si>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</si>
  <si>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</si>
  <si>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</si>
  <si>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</si>
  <si>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</si>
  <si>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</si>
  <si>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</si>
  <si>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</si>
  <si>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</si>
  <si>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</si>
  <si>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</si>
  <si>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</si>
  <si>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</si>
  <si>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</si>
  <si>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</si>
  <si>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</si>
  <si>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</si>
  <si>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</si>
  <si>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</si>
  <si>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</si>
  <si>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</si>
  <si>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</si>
  <si>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</si>
  <si>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</si>
  <si>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</si>
  <si>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</si>
  <si>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</si>
  <si>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</si>
  <si>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</si>
  <si>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</si>
  <si>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</si>
  <si>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</si>
  <si>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</si>
  <si>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</si>
  <si>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</si>
  <si>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</si>
  <si>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</si>
  <si>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</si>
  <si>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</si>
  <si>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</si>
  <si>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</si>
  <si>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</si>
  <si>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</si>
  <si>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</si>
  <si>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</si>
  <si>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</si>
  <si>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</si>
  <si>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</si>
  <si>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</si>
  <si>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</si>
  <si>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</si>
  <si>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</si>
  <si>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</si>
  <si>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</si>
  <si>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</si>
  <si>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</si>
  <si>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</si>
  <si>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</si>
  <si>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</si>
  <si>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</si>
  <si>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</si>
  <si>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</si>
  <si>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</si>
  <si>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</si>
  <si>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</si>
  <si>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</si>
  <si>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</si>
  <si>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</si>
  <si>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</si>
  <si>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</si>
  <si>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</si>
  <si>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</si>
  <si>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</si>
  <si>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</si>
  <si>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</si>
  <si>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</si>
  <si>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</si>
  <si>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</si>
  <si>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</si>
  <si>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</si>
  <si>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</si>
  <si>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</si>
  <si>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</si>
  <si>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</si>
  <si>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</si>
  <si>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</si>
  <si>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</si>
  <si>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</si>
  <si>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</si>
  <si>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</si>
  <si>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</si>
  <si>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</si>
  <si>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</si>
  <si>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</si>
  <si>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</si>
  <si>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</si>
  <si>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</si>
  <si>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</si>
  <si>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</si>
  <si>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</si>
  <si>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</si>
  <si>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</si>
  <si>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</si>
  <si>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</si>
  <si>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</si>
  <si>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</si>
  <si>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</si>
  <si>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</si>
  <si>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</si>
  <si>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</si>
  <si>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</si>
  <si>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</si>
  <si>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</si>
  <si>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</si>
  <si>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</si>
  <si>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</si>
  <si>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</si>
  <si>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</si>
  <si>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</si>
  <si>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</si>
  <si>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</si>
  <si>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</si>
  <si>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</si>
  <si>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</si>
  <si>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</si>
  <si>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</si>
  <si>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</si>
  <si>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</si>
  <si>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</si>
  <si>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</si>
  <si>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</si>
  <si>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</si>
  <si>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</si>
  <si>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</si>
  <si>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</si>
  <si>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</si>
  <si>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</si>
  <si>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</si>
  <si>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</si>
  <si>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</si>
  <si>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</si>
  <si>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</si>
  <si>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</si>
  <si>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</si>
  <si>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</si>
  <si>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</si>
  <si>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</si>
  <si>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</si>
  <si>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</si>
  <si>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</si>
  <si>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</si>
  <si>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</si>
  <si>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</si>
  <si>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</si>
  <si>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</si>
  <si>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</si>
  <si>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</si>
  <si>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</si>
  <si>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</si>
  <si>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</si>
  <si>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</si>
  <si>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</si>
  <si>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</si>
  <si>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</si>
  <si>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</si>
  <si>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</si>
  <si>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</si>
  <si>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</si>
  <si>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</si>
  <si>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</si>
  <si>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</si>
  <si>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</si>
  <si>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</si>
  <si>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</si>
  <si>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</si>
  <si>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</si>
  <si>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</si>
  <si>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</si>
  <si>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</si>
  <si>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</si>
  <si>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</si>
  <si>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</si>
  <si>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</si>
  <si>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</si>
  <si>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</si>
  <si>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</si>
  <si>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</si>
  <si>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</si>
  <si>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</si>
  <si>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</si>
  <si>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</si>
  <si>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</si>
  <si>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</si>
  <si>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</si>
  <si>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</si>
  <si>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</si>
  <si>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</si>
  <si>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</si>
  <si>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</si>
  <si>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</si>
  <si>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</si>
  <si>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</si>
  <si>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</si>
  <si>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</si>
  <si>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</si>
  <si>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</si>
  <si>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</si>
  <si>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</si>
  <si>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</si>
  <si>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</si>
  <si>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</si>
  <si>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</si>
  <si>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</si>
  <si>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</si>
  <si>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</si>
  <si>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</si>
  <si>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</si>
  <si>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</si>
  <si>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</si>
  <si>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</si>
  <si>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</si>
  <si>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</si>
  <si>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</si>
  <si>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</si>
  <si>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</si>
  <si>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</si>
  <si>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</si>
  <si>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</si>
  <si>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</si>
  <si>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</si>
  <si>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</si>
  <si>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</si>
  <si>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</si>
  <si>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</si>
  <si>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</si>
  <si>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</si>
  <si>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</si>
  <si>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</si>
  <si>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</si>
  <si>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</si>
  <si>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</si>
  <si>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</si>
  <si>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</si>
  <si>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</si>
  <si>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</si>
  <si>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</si>
  <si>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</si>
  <si>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</si>
  <si>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</si>
  <si>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</si>
  <si>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</si>
  <si>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</si>
  <si>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</si>
  <si>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</si>
  <si>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</si>
  <si>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</si>
  <si>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</si>
  <si>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</si>
  <si>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</si>
  <si>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</si>
  <si>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</si>
  <si>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</si>
  <si>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</si>
  <si>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</si>
  <si>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</si>
  <si>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</si>
  <si>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</si>
  <si>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</si>
  <si>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</si>
  <si>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</si>
  <si>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</si>
  <si>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</si>
  <si>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</si>
  <si>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</si>
  <si>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</si>
  <si>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</si>
  <si>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</si>
  <si>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</si>
  <si>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</si>
  <si>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</si>
  <si>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</si>
  <si>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</si>
  <si>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</si>
  <si>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</si>
  <si>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</si>
  <si>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</si>
  <si>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</si>
  <si>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</si>
  <si>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</si>
  <si>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</si>
  <si>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</si>
  <si>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</si>
  <si>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</si>
  <si>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</si>
  <si>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</si>
  <si>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</si>
  <si>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</si>
  <si>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</si>
  <si>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</si>
  <si>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</si>
  <si>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</si>
  <si>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</si>
  <si>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</si>
  <si>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</si>
  <si>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</si>
  <si>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</si>
  <si>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</si>
  <si>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</si>
  <si>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</si>
  <si>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</si>
  <si>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</si>
  <si>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</si>
  <si>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</si>
  <si>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</si>
  <si>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</si>
  <si>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</si>
  <si>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</si>
  <si>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</si>
  <si>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</si>
  <si>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</si>
  <si>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</si>
  <si>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</si>
  <si>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</si>
  <si>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</si>
  <si>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</si>
  <si>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</si>
  <si>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</si>
  <si>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</si>
  <si>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</si>
  <si>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</si>
  <si>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</si>
  <si>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</si>
  <si>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</si>
  <si>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</si>
  <si>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</si>
  <si>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</si>
  <si>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</si>
  <si>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</si>
  <si>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</si>
  <si>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</si>
  <si>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</si>
  <si>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</si>
  <si>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</si>
  <si>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</si>
  <si>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</si>
  <si>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</si>
  <si>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</si>
  <si>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</si>
  <si>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</si>
  <si>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</si>
  <si>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</si>
  <si>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</si>
  <si>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</si>
  <si>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</si>
  <si>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</si>
  <si>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</si>
  <si>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</si>
  <si>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</si>
  <si>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</si>
  <si>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</si>
  <si>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</si>
  <si>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</si>
  <si>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</si>
  <si>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</si>
  <si>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</si>
  <si>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</si>
  <si>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</si>
  <si>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</si>
  <si>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</si>
  <si>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</si>
  <si>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</si>
  <si>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</si>
  <si>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</si>
  <si>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</si>
  <si>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</si>
  <si>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</si>
  <si>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</si>
  <si>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</si>
  <si>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</si>
  <si>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</si>
  <si>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</si>
  <si>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</si>
  <si>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</si>
  <si>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</si>
  <si>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</si>
  <si>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</si>
  <si>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</si>
  <si>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</si>
  <si>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</si>
  <si>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</si>
  <si>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</si>
  <si>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</si>
  <si>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</si>
  <si>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</si>
  <si>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</si>
  <si>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</si>
  <si>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</si>
  <si>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</si>
  <si>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</si>
  <si>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</si>
  <si>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</si>
  <si>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</si>
  <si>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</si>
  <si>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</si>
  <si>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</si>
  <si>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</si>
  <si>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</si>
  <si>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</si>
  <si>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</si>
  <si>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</si>
  <si>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</si>
  <si>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</si>
  <si>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</si>
  <si>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</si>
  <si>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</si>
  <si>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</si>
  <si>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</si>
  <si>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</si>
  <si>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</si>
  <si>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</si>
  <si>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</si>
  <si>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</si>
  <si>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</si>
  <si>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</si>
  <si>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</si>
  <si>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</si>
  <si>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</si>
  <si>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</si>
  <si>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</si>
  <si>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</si>
  <si>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</si>
  <si>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</si>
  <si>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</si>
  <si>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</si>
  <si>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</si>
  <si>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</si>
  <si>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</si>
  <si>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</si>
  <si>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</si>
  <si>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</si>
  <si>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</si>
  <si>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</si>
  <si>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</si>
  <si>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</si>
  <si>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</si>
  <si>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</si>
  <si>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</si>
  <si>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</si>
  <si>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</si>
  <si>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</si>
  <si>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</si>
  <si>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</si>
  <si>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</si>
  <si>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</si>
  <si>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</si>
  <si>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</si>
  <si>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</si>
  <si>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</si>
  <si>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</si>
  <si>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</si>
  <si>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</si>
  <si>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</si>
  <si>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</si>
  <si>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</si>
  <si>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</si>
  <si>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</si>
  <si>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</si>
  <si>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</si>
  <si>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</si>
  <si>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</si>
  <si>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</si>
  <si>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</si>
  <si>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</si>
  <si>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</si>
  <si>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</si>
  <si>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</si>
  <si>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</si>
  <si>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</si>
  <si>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</si>
  <si>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</si>
  <si>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</si>
  <si>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</si>
  <si>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</si>
  <si>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</si>
  <si>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</si>
  <si>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</si>
  <si>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</si>
  <si>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</si>
  <si>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</si>
  <si>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</si>
  <si>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</si>
  <si>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</si>
  <si>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</si>
  <si>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</si>
  <si>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</si>
  <si>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</si>
  <si>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</si>
  <si>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</si>
  <si>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</si>
  <si>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</si>
  <si>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</si>
  <si>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</si>
  <si>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</si>
  <si>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</si>
  <si>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</si>
  <si>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</si>
  <si>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</si>
  <si>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</si>
  <si>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</si>
  <si>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</si>
  <si>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</si>
  <si>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</si>
  <si>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</si>
  <si>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</si>
  <si>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</si>
  <si>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</si>
  <si>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</si>
  <si>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</si>
  <si>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</si>
  <si>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</si>
  <si>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</si>
  <si>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</si>
  <si>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</si>
  <si>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</si>
  <si>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</si>
  <si>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</si>
  <si>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</si>
  <si>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</si>
  <si>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</si>
  <si>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</si>
  <si>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</si>
  <si>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</si>
  <si>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</si>
  <si>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</si>
  <si>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</si>
  <si>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</si>
  <si>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</si>
  <si>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</si>
  <si>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</si>
  <si>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</si>
  <si>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</si>
  <si>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</si>
  <si>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</si>
  <si>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</si>
  <si>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</si>
  <si>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</si>
  <si>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</si>
  <si>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</si>
  <si>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</si>
  <si>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</si>
  <si>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</si>
  <si>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</si>
  <si>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</si>
  <si>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</si>
  <si>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</si>
  <si>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</si>
  <si>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</si>
  <si>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</si>
  <si>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</si>
  <si>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</si>
  <si>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</si>
  <si>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</si>
  <si>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</si>
  <si>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</si>
  <si>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</si>
  <si>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</si>
  <si>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</si>
  <si>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</si>
  <si>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</si>
  <si>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</si>
  <si>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</si>
  <si>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</si>
  <si>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</si>
  <si>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</si>
  <si>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</si>
  <si>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</si>
  <si>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</si>
  <si>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</si>
  <si>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</si>
  <si>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</si>
  <si>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</si>
  <si>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</si>
  <si>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</si>
  <si>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</si>
  <si>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</si>
  <si>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</si>
  <si>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</si>
  <si>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</si>
  <si>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</si>
  <si>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</si>
  <si>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</si>
  <si>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</si>
  <si>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</si>
  <si>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</si>
  <si>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</si>
  <si>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</si>
  <si>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</si>
  <si>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</si>
  <si>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</si>
  <si>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</si>
  <si>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</si>
  <si>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</si>
  <si>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</si>
  <si>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</si>
  <si>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</si>
  <si>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</si>
  <si>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</si>
  <si>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</si>
  <si>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</si>
  <si>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</si>
  <si>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</si>
  <si>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</si>
  <si>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</si>
  <si>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</si>
  <si>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</si>
  <si>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</si>
  <si>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</si>
  <si>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</si>
  <si>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</si>
  <si>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</si>
  <si>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</si>
  <si>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</si>
  <si>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</si>
  <si>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</si>
  <si>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</si>
  <si>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</si>
  <si>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</si>
  <si>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</si>
  <si>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</si>
  <si>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</si>
  <si>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</si>
  <si>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</si>
  <si>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</si>
  <si>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</si>
  <si>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</si>
  <si>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</si>
  <si>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</si>
  <si>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</si>
  <si>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</si>
  <si>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</si>
  <si>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</si>
  <si>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</si>
  <si>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</si>
  <si>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</si>
  <si>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</si>
  <si>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</si>
  <si>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</si>
  <si>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</si>
  <si>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</si>
  <si>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</si>
  <si>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</si>
  <si>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</si>
  <si>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</si>
  <si>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</si>
  <si>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</si>
  <si>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</si>
  <si>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</si>
  <si>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</si>
  <si>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</si>
  <si>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</si>
  <si>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</si>
  <si>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</si>
  <si>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</si>
  <si>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</si>
  <si>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</si>
  <si>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</si>
  <si>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</si>
  <si>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</si>
  <si>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</si>
  <si>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</si>
  <si>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</si>
  <si>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</si>
  <si>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</si>
  <si>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</si>
  <si>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</si>
  <si>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</si>
  <si>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</si>
  <si>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</si>
  <si>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</si>
  <si>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</si>
  <si>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</si>
  <si>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</si>
  <si>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</si>
  <si>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</si>
  <si>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</si>
  <si>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</si>
  <si>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</si>
  <si>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</si>
  <si>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</si>
  <si>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</si>
  <si>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</si>
  <si>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</si>
  <si>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</si>
  <si>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</si>
  <si>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</si>
  <si>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</si>
  <si>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</si>
  <si>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</si>
  <si>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</si>
  <si>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</si>
  <si>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</si>
  <si>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</si>
  <si>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</si>
  <si>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</si>
  <si>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</si>
  <si>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</si>
  <si>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</si>
  <si>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</si>
  <si>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</si>
  <si>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</si>
  <si>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</si>
  <si>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</si>
  <si>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</si>
  <si>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</si>
  <si>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</si>
  <si>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</si>
  <si>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</si>
  <si>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</si>
  <si>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</si>
  <si>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</si>
  <si>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</si>
  <si>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</si>
  <si>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</si>
  <si>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</si>
  <si>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</si>
  <si>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</si>
  <si>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</si>
  <si>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</si>
  <si>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</si>
  <si>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</si>
  <si>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</si>
  <si>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</si>
  <si>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</si>
  <si>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</si>
  <si>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</si>
  <si>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</si>
  <si>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</si>
  <si>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</si>
  <si>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</si>
  <si>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</si>
  <si>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</si>
  <si>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</si>
  <si>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</si>
  <si>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</si>
  <si>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</si>
  <si>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</si>
  <si>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</si>
  <si>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</si>
  <si>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</si>
  <si>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</si>
  <si>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</si>
  <si>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</si>
  <si>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</si>
  <si>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</si>
  <si>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</si>
  <si>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</si>
  <si>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</si>
  <si>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</si>
  <si>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</si>
  <si>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</si>
  <si>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</si>
  <si>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</si>
  <si>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</si>
  <si>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</si>
  <si>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</si>
  <si>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</si>
  <si>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</si>
  <si>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</si>
  <si>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</si>
  <si>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</si>
  <si>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</si>
  <si>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</si>
  <si>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</si>
  <si>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</si>
  <si>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</si>
  <si>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</si>
  <si>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</si>
  <si>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</si>
  <si>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</si>
  <si>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</si>
  <si>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</si>
  <si>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</si>
  <si>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</si>
  <si>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</si>
  <si>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</si>
  <si>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</si>
  <si>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</si>
  <si>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</si>
  <si>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</si>
  <si>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</si>
  <si>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</si>
  <si>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</si>
  <si>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</si>
  <si>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</si>
  <si>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</si>
  <si>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</si>
  <si>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</si>
  <si>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</si>
  <si>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</si>
  <si>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</si>
  <si>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</si>
  <si>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</si>
  <si>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</si>
  <si>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</si>
  <si>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</si>
  <si>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</si>
  <si>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</si>
  <si>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</si>
  <si>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</si>
  <si>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</si>
  <si>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</si>
  <si>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</si>
  <si>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</si>
  <si>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</si>
  <si>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</si>
  <si>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</si>
  <si>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</si>
  <si>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</si>
  <si>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</si>
  <si>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</si>
  <si>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</si>
  <si>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</si>
  <si>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</si>
  <si>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</si>
  <si>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</si>
  <si>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</si>
  <si>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</si>
  <si>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</si>
  <si>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</si>
  <si>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</si>
  <si>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</si>
  <si>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</si>
  <si>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</si>
  <si>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</si>
  <si>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</si>
  <si>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</si>
  <si>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</si>
  <si>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</si>
  <si>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</si>
  <si>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</si>
  <si>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</si>
  <si>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</si>
  <si>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</si>
  <si>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</si>
  <si>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</si>
  <si>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</si>
  <si>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</si>
  <si>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</si>
  <si>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</si>
  <si>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</si>
  <si>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</si>
  <si>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</si>
  <si>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</si>
  <si>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</si>
  <si>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</si>
  <si>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</si>
  <si>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</si>
  <si>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</si>
  <si>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</si>
  <si>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</si>
  <si>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</si>
  <si>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</si>
  <si>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</si>
  <si>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</si>
  <si>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</si>
  <si>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</si>
  <si>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</si>
  <si>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</si>
  <si>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</si>
  <si>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</si>
  <si>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</si>
  <si>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</si>
  <si>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</si>
  <si>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</si>
  <si>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</si>
  <si>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</si>
  <si>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</si>
  <si>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</si>
  <si>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</si>
  <si>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</si>
  <si>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</si>
  <si>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</si>
  <si>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</si>
  <si>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</si>
  <si>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</si>
  <si>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</si>
  <si>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</si>
  <si>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</si>
  <si>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</si>
  <si>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</si>
  <si>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</si>
  <si>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</si>
  <si>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</si>
  <si>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</si>
  <si>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</si>
  <si>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</si>
  <si>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</si>
  <si>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</si>
  <si>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</si>
  <si>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</si>
  <si>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</si>
  <si>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</si>
  <si>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</si>
  <si>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</si>
  <si>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</si>
  <si>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</si>
  <si>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</si>
  <si>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</si>
  <si>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</si>
  <si>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</si>
  <si>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</si>
  <si>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</si>
  <si>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</si>
  <si>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</si>
  <si>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</si>
  <si>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</si>
  <si>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</si>
  <si>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</si>
  <si>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</si>
  <si>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</si>
  <si>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</si>
  <si>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</si>
  <si>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</si>
  <si>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</si>
  <si>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</si>
  <si>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</si>
  <si>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</si>
  <si>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</si>
  <si>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</si>
  <si>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</si>
  <si>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</si>
  <si>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</si>
  <si>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</si>
  <si>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</si>
  <si>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</si>
  <si>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</si>
  <si>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</si>
  <si>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</si>
  <si>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</si>
  <si>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</si>
  <si>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</si>
  <si>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</si>
  <si>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</si>
  <si>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</si>
  <si>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</si>
  <si>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</si>
  <si>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</si>
  <si>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</si>
  <si>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</si>
  <si>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</si>
  <si>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</si>
  <si>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</si>
  <si>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</si>
  <si>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</si>
  <si>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</si>
  <si>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</si>
  <si>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</si>
  <si>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</si>
  <si>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</si>
  <si>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</si>
  <si>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</si>
  <si>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</si>
  <si>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</si>
  <si>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</si>
  <si>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</si>
  <si>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</si>
  <si>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</si>
  <si>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</si>
  <si>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</si>
  <si>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</si>
  <si>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</si>
  <si>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</si>
  <si>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</si>
  <si>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</si>
  <si>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</si>
  <si>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</si>
  <si>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</si>
  <si>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</si>
  <si>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</si>
  <si>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</si>
  <si>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</si>
  <si>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</si>
  <si>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</si>
  <si>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</si>
  <si>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</si>
  <si>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</si>
  <si>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</si>
  <si>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</si>
  <si>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</si>
  <si>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</si>
  <si>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</si>
  <si>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</si>
  <si>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</si>
  <si>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</si>
  <si>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</si>
  <si>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</si>
  <si>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</si>
  <si>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</si>
  <si>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</si>
  <si>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</si>
  <si>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</si>
  <si>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</si>
  <si>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</si>
  <si>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</si>
  <si>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</si>
  <si>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</si>
  <si>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</si>
  <si>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</si>
  <si>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</si>
  <si>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</si>
  <si>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</si>
  <si>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</si>
  <si>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</si>
  <si>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</si>
  <si>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</si>
  <si>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</si>
  <si>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</si>
  <si>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</si>
  <si>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</si>
  <si>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</si>
  <si>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</si>
  <si>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</si>
  <si>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</si>
  <si>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</si>
  <si>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</si>
  <si>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</si>
  <si>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</si>
  <si>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</si>
  <si>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</si>
  <si>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</si>
  <si>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</si>
  <si>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</si>
  <si>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</si>
  <si>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</si>
  <si>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</si>
  <si>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</si>
  <si>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</si>
  <si>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</si>
  <si>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</si>
  <si>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</si>
  <si>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</si>
  <si>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</si>
  <si>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</si>
  <si>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</si>
  <si>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</si>
  <si>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</si>
  <si>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</si>
  <si>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</si>
  <si>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</si>
  <si>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</si>
  <si>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</si>
  <si>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</si>
  <si>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</si>
  <si>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</si>
  <si>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</si>
  <si>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</si>
  <si>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</si>
  <si>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</si>
  <si>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</si>
  <si>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</si>
  <si>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</si>
  <si>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</si>
  <si>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</si>
  <si>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</si>
  <si>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</si>
  <si>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</si>
  <si>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</si>
  <si>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</si>
  <si>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</si>
  <si>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</si>
  <si>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</si>
  <si>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</si>
  <si>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</si>
  <si>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</si>
  <si>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</si>
  <si>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</si>
  <si>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</si>
  <si>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</si>
  <si>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</si>
  <si>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</si>
  <si>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</si>
  <si>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</si>
  <si>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</si>
  <si>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</si>
  <si>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</si>
  <si>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</si>
  <si>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</si>
  <si>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</si>
  <si>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</si>
  <si>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</si>
  <si>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</si>
  <si>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</si>
  <si>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</si>
  <si>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</si>
  <si>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</si>
  <si>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</si>
  <si>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</si>
  <si>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</si>
  <si>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</si>
  <si>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</si>
  <si>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</si>
  <si>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</si>
  <si>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</si>
  <si>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</si>
  <si>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</si>
  <si>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</si>
  <si>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</si>
  <si>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</si>
  <si>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</si>
  <si>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</si>
  <si>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</si>
  <si>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</si>
  <si>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</si>
  <si>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</si>
  <si>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</si>
  <si>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</si>
  <si>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</si>
  <si>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</si>
  <si>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</si>
  <si>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</si>
  <si>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</si>
  <si>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</si>
  <si>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</si>
  <si>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</si>
  <si>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</si>
  <si>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</si>
  <si>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</si>
  <si>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</si>
  <si>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</si>
  <si>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</si>
  <si>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</si>
  <si>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</si>
  <si>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</si>
  <si>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</si>
  <si>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</si>
  <si>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</si>
  <si>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</si>
  <si>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</si>
  <si>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</si>
  <si>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</si>
  <si>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</si>
  <si>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</si>
  <si>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</si>
  <si>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</si>
  <si>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</si>
  <si>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</si>
  <si>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</si>
  <si>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</si>
  <si>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</si>
  <si>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</si>
  <si>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</si>
  <si>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</si>
  <si>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</si>
  <si>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</si>
  <si>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</si>
  <si>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</si>
  <si>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</si>
  <si>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</si>
  <si>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</si>
  <si>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</si>
  <si>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</si>
  <si>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</si>
  <si>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</si>
  <si>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</si>
  <si>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</si>
  <si>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</si>
  <si>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</si>
  <si>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</si>
  <si>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</si>
  <si>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</si>
  <si>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</si>
  <si>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</si>
  <si>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</si>
  <si>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</si>
  <si>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</si>
  <si>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</si>
  <si>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</si>
  <si>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</si>
  <si>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</si>
  <si>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</si>
  <si>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</si>
  <si>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</si>
  <si>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</si>
  <si>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</si>
  <si>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</si>
  <si>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</si>
  <si>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</si>
  <si>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</si>
  <si>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</si>
  <si>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</si>
  <si>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</si>
  <si>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</si>
  <si>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</si>
  <si>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</si>
  <si>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</si>
  <si>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</si>
  <si>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</si>
  <si>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</si>
  <si>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</si>
  <si>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</si>
  <si>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</si>
  <si>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</si>
  <si>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</si>
  <si>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</si>
  <si>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</si>
  <si>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</si>
  <si>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</si>
  <si>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</si>
  <si>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</si>
  <si>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</si>
  <si>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</si>
  <si>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</si>
  <si>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</si>
  <si>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</si>
  <si>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</si>
  <si>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</si>
  <si>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</si>
  <si>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</si>
  <si>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</si>
  <si>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</si>
  <si>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</si>
  <si>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</si>
  <si>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</si>
  <si>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</si>
  <si>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</si>
  <si>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</si>
  <si>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</si>
  <si>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</si>
  <si>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</si>
  <si>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</si>
  <si>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</si>
  <si>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</si>
  <si>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</si>
  <si>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</si>
  <si>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</si>
  <si>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</si>
  <si>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</si>
  <si>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</si>
  <si>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</si>
  <si>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</si>
  <si>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</si>
  <si>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</si>
  <si>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</si>
  <si>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</si>
  <si>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</si>
  <si>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</si>
  <si>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</si>
  <si>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</si>
  <si>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</si>
  <si>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</si>
  <si>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</si>
  <si>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</si>
  <si>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</si>
  <si>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</si>
  <si>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</si>
  <si>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</si>
  <si>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</si>
  <si>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</si>
  <si>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</si>
  <si>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</si>
  <si>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</si>
  <si>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</si>
  <si>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</si>
  <si>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</si>
  <si>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</si>
  <si>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</si>
  <si>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</si>
  <si>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</si>
  <si>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</si>
  <si>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</si>
  <si>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</si>
  <si>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</si>
  <si>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</si>
  <si>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</si>
  <si>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</si>
  <si>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</si>
  <si>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</si>
  <si>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</si>
  <si>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</si>
  <si>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</si>
  <si>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</si>
  <si>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</si>
  <si>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</si>
  <si>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</si>
  <si>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</si>
  <si>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</si>
  <si>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</si>
  <si>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</si>
  <si>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</si>
  <si>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</si>
  <si>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</si>
  <si>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</si>
  <si>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</si>
  <si>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</si>
  <si>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</si>
  <si>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</si>
  <si>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</si>
  <si>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</si>
  <si>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</si>
  <si>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</si>
  <si>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</si>
  <si>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</si>
  <si>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</si>
  <si>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</si>
  <si>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</si>
  <si>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</si>
  <si>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</si>
  <si>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</si>
  <si>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</si>
  <si>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</si>
  <si>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</si>
  <si>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</si>
  <si>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</si>
  <si>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</si>
  <si>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</si>
  <si>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</si>
  <si>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</si>
  <si>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</si>
  <si>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</si>
  <si>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</si>
  <si>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</si>
  <si>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</si>
  <si>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</si>
  <si>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</si>
  <si>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</si>
  <si>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</si>
  <si>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</si>
  <si>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</si>
  <si>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</si>
  <si>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</si>
  <si>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</si>
  <si>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</si>
  <si>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</si>
  <si>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</si>
  <si>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</si>
  <si>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</si>
  <si>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</si>
  <si>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</si>
  <si>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</si>
  <si>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</si>
  <si>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</si>
  <si>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</si>
  <si>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</si>
  <si>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</si>
  <si>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</si>
  <si>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</si>
  <si>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</si>
  <si>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</si>
  <si>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</si>
  <si>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</si>
  <si>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</si>
  <si>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</si>
  <si>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</si>
  <si>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</si>
  <si>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</si>
  <si>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</si>
  <si>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</si>
  <si>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</si>
  <si>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</si>
  <si>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</si>
  <si>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</si>
  <si>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</si>
  <si>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</si>
  <si>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</si>
  <si>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</si>
  <si>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</si>
  <si>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</si>
  <si>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</si>
  <si>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</si>
  <si>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</si>
  <si>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</si>
  <si>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</si>
  <si>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</si>
  <si>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</si>
  <si>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</si>
  <si>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</si>
  <si>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</si>
  <si>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</si>
  <si>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</si>
  <si>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</si>
  <si>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</si>
  <si>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</si>
  <si>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</si>
  <si>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</si>
  <si>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</si>
  <si>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</si>
  <si>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</si>
  <si>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</si>
  <si>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</si>
  <si>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</si>
  <si>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</si>
  <si>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</si>
  <si>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</si>
  <si>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</si>
  <si>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</si>
  <si>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</si>
  <si>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</si>
  <si>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</si>
  <si>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</si>
  <si>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</si>
  <si>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</si>
  <si>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</si>
  <si>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</si>
  <si>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</si>
  <si>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</si>
  <si>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</si>
  <si>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</si>
  <si>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</si>
  <si>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</si>
  <si>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</si>
  <si>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</si>
  <si>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</si>
  <si>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</si>
  <si>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</si>
  <si>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</si>
  <si>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</si>
  <si>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</si>
  <si>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</si>
  <si>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</si>
  <si>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</si>
  <si>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</si>
  <si>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</si>
  <si>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</si>
  <si>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</si>
  <si>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</si>
  <si>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</si>
  <si>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</si>
  <si>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</si>
  <si>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</si>
  <si>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</si>
  <si>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</si>
  <si>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</si>
  <si>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</si>
  <si>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</si>
  <si>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</si>
  <si>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</si>
  <si>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</si>
  <si>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</si>
  <si>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</si>
  <si>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</si>
  <si>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</si>
  <si>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</si>
  <si>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</si>
  <si>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</si>
  <si>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</si>
  <si>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</si>
  <si>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</si>
  <si>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</si>
  <si>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</si>
  <si>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</si>
  <si>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</si>
  <si>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</si>
  <si>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</si>
  <si>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</si>
  <si>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</si>
  <si>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</si>
  <si>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</si>
  <si>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</si>
  <si>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</si>
  <si>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</si>
  <si>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</si>
  <si>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</si>
  <si>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</si>
  <si>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</si>
  <si>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</si>
  <si>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</si>
  <si>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</si>
  <si>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</si>
  <si>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</si>
  <si>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</si>
  <si>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</si>
  <si>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</si>
  <si>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</si>
  <si>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</si>
  <si>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</si>
  <si>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</si>
  <si>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</si>
  <si>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</si>
  <si>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</si>
  <si>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</si>
  <si>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</si>
  <si>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</si>
  <si>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</si>
  <si>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</si>
  <si>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</si>
  <si>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</si>
  <si>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</si>
  <si>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</si>
  <si>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</si>
  <si>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</si>
  <si>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</si>
  <si>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</si>
  <si>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</si>
  <si>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</si>
  <si>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</si>
  <si>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</si>
  <si>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</si>
  <si>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</si>
  <si>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</si>
  <si>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</si>
  <si>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</si>
  <si>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</si>
  <si>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</si>
  <si>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</si>
  <si>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</si>
  <si>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</si>
  <si>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</si>
  <si>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</si>
  <si>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</si>
  <si>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</si>
  <si>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</si>
  <si>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</si>
  <si>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</si>
  <si>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</si>
  <si>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</si>
  <si>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</si>
  <si>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</si>
  <si>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</si>
  <si>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</si>
  <si>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</si>
  <si>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</si>
  <si>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</si>
  <si>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</si>
  <si>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</si>
  <si>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</si>
  <si>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</si>
  <si>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</si>
  <si>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</si>
  <si>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</si>
  <si>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</si>
  <si>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</si>
  <si>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</si>
  <si>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</si>
  <si>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</si>
  <si>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</si>
  <si>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</si>
  <si>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</si>
  <si>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</si>
  <si>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</si>
  <si>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</si>
  <si>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</si>
  <si>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</si>
  <si>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</si>
  <si>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</si>
  <si>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</si>
  <si>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</si>
  <si>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</si>
  <si>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</si>
  <si>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</si>
  <si>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</si>
  <si>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</si>
  <si>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</si>
  <si>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</si>
  <si>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</si>
  <si>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</si>
  <si>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</si>
  <si>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</si>
  <si>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</si>
  <si>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</si>
  <si>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</si>
  <si>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</si>
  <si>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</si>
  <si>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</si>
  <si>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</si>
  <si>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</si>
  <si>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</si>
  <si>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</si>
  <si>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</si>
  <si>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</si>
  <si>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</si>
  <si>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</si>
  <si>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</si>
  <si>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</si>
  <si>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</si>
  <si>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</si>
  <si>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</si>
  <si>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</si>
  <si>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</si>
  <si>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</si>
  <si>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</si>
  <si>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</si>
  <si>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</si>
  <si>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</si>
  <si>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</si>
  <si>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</si>
  <si>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</si>
  <si>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</si>
  <si>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</si>
  <si>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</si>
  <si>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</si>
  <si>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</si>
  <si>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</si>
  <si>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</si>
  <si>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</si>
  <si>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</si>
  <si>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</si>
  <si>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</si>
  <si>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</si>
  <si>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</si>
  <si>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</si>
  <si>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</si>
  <si>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</si>
  <si>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</si>
  <si>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</si>
  <si>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</si>
  <si>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</si>
  <si>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</si>
  <si>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</si>
  <si>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</si>
  <si>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</si>
  <si>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</si>
  <si>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</si>
  <si>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</si>
  <si>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</si>
  <si>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</si>
  <si>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</si>
  <si>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</si>
  <si>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</si>
  <si>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</si>
  <si>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</si>
  <si>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</si>
  <si>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</si>
  <si>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</si>
  <si>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</si>
  <si>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</si>
  <si>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</si>
  <si>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</si>
  <si>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</si>
  <si>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</si>
  <si>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</si>
  <si>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</si>
  <si>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</si>
  <si>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</si>
  <si>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</si>
  <si>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</si>
  <si>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</si>
  <si>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</si>
  <si>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</si>
  <si>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</si>
  <si>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</si>
  <si>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</si>
  <si>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</si>
  <si>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</si>
  <si>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</si>
  <si>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</si>
  <si>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</si>
  <si>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</si>
  <si>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</si>
  <si>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</si>
  <si>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</si>
  <si>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</si>
  <si>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</si>
  <si>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</si>
  <si>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</si>
  <si>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</si>
  <si>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</si>
  <si>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</si>
  <si>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</si>
  <si>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</si>
  <si>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</si>
  <si>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</si>
  <si>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</si>
  <si>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</si>
  <si>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</si>
  <si>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</si>
  <si>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</si>
  <si>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</si>
  <si>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</si>
  <si>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</si>
  <si>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</si>
  <si>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</si>
  <si>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</si>
  <si>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</si>
  <si>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</si>
  <si>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</si>
  <si>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</si>
  <si>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</si>
  <si>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</si>
  <si>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</si>
  <si>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</si>
  <si>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</si>
  <si>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</si>
  <si>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</si>
  <si>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</si>
  <si>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</si>
  <si>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</si>
  <si>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</si>
  <si>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</si>
  <si>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</si>
  <si>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</si>
  <si>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</si>
  <si>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</si>
  <si>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</si>
  <si>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</si>
  <si>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</si>
  <si>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</si>
  <si>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</si>
  <si>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</si>
  <si>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</si>
  <si>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</si>
  <si>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</si>
  <si>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</si>
  <si>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</si>
  <si>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</si>
  <si>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</si>
  <si>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</si>
  <si>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</si>
  <si>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</si>
  <si>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</si>
  <si>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</si>
  <si>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</si>
  <si>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</si>
  <si>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</si>
  <si>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</si>
  <si>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</si>
  <si>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</si>
  <si>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</si>
  <si>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</si>
  <si>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</si>
  <si>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</si>
  <si>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</si>
  <si>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</si>
  <si>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</si>
  <si>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</si>
  <si>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</si>
  <si>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</si>
  <si>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</si>
  <si>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</si>
  <si>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</si>
  <si>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</si>
  <si>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</si>
  <si>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</si>
  <si>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</si>
  <si>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</si>
  <si>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</si>
  <si>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</si>
  <si>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</si>
  <si>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</si>
  <si>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</si>
  <si>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</si>
  <si>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</si>
  <si>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</si>
  <si>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</si>
  <si>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</si>
  <si>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</si>
  <si>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</si>
  <si>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</si>
  <si>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</si>
  <si>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</si>
  <si>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</si>
  <si>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</si>
  <si>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</si>
  <si>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</si>
  <si>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</si>
  <si>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</si>
  <si>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</si>
  <si>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</si>
  <si>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</si>
  <si>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</si>
  <si>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</si>
  <si>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</si>
  <si>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</si>
  <si>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</si>
  <si>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</si>
  <si>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</si>
  <si>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</si>
  <si>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</si>
  <si>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</si>
  <si>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</si>
  <si>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</si>
  <si>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</si>
  <si>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</si>
  <si>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</si>
  <si>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</si>
  <si>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</si>
  <si>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</si>
  <si>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</si>
  <si>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</si>
  <si>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</si>
  <si>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</si>
  <si>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</si>
  <si>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</si>
  <si>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</si>
  <si>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</si>
  <si>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</si>
  <si>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</si>
  <si>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</si>
  <si>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</si>
  <si>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</si>
  <si>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</si>
  <si>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</si>
  <si>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</si>
  <si>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</si>
  <si>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</si>
  <si>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</si>
  <si>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</si>
  <si>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</si>
  <si>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</si>
  <si>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</si>
  <si>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</si>
  <si>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</si>
  <si>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</si>
  <si>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</si>
  <si>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</si>
  <si>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</si>
  <si>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</si>
  <si>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</si>
  <si>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</si>
  <si>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</si>
  <si>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</si>
  <si>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</si>
  <si>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</si>
  <si>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</si>
  <si>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</si>
  <si>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</si>
  <si>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</si>
  <si>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</si>
  <si>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</si>
  <si>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</si>
  <si>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</si>
  <si>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</si>
  <si>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</si>
  <si>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</si>
  <si>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</si>
  <si>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</si>
  <si>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</si>
  <si>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</si>
  <si>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</si>
  <si>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</si>
  <si>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</si>
  <si>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</si>
  <si>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</si>
  <si>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</si>
  <si>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</si>
  <si>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</si>
  <si>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</si>
  <si>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</si>
  <si>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</si>
  <si>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</si>
  <si>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</si>
  <si>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</si>
  <si>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</si>
  <si>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</si>
  <si>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</si>
  <si>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</si>
  <si>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</si>
  <si>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</si>
  <si>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</si>
  <si>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</si>
  <si>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</si>
  <si>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</si>
  <si>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</si>
  <si>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</si>
  <si>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</si>
  <si>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</si>
  <si>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</si>
  <si>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</si>
  <si>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</si>
  <si>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</si>
  <si>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</si>
  <si>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</si>
  <si>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</si>
  <si>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</si>
  <si>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</si>
  <si>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</si>
  <si>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</si>
  <si>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</si>
  <si>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</si>
  <si>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</si>
  <si>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</si>
  <si>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</si>
  <si>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</si>
  <si>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</si>
  <si>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</si>
  <si>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</si>
  <si>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</si>
  <si>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</si>
  <si>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</si>
  <si>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</si>
  <si>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</si>
  <si>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</si>
  <si>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</si>
  <si>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</si>
  <si>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</si>
  <si>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</si>
  <si>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</si>
  <si>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</si>
  <si>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</si>
  <si>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</si>
  <si>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</si>
  <si>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</si>
  <si>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</si>
  <si>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</si>
  <si>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</si>
  <si>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</si>
  <si>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</si>
  <si>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</si>
  <si>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</si>
  <si>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</si>
  <si>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</si>
  <si>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</si>
  <si>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</si>
  <si>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</si>
  <si>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</si>
  <si>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</si>
  <si>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</si>
  <si>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</si>
  <si>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</si>
  <si>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</si>
  <si>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</si>
  <si>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</si>
  <si>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</si>
  <si>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</si>
  <si>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</si>
  <si>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</si>
  <si>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</si>
  <si>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</si>
  <si>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</si>
  <si>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</si>
  <si>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</si>
  <si>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</si>
  <si>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</si>
  <si>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</si>
  <si>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</si>
  <si>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</si>
  <si>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</si>
  <si>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</si>
  <si>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</si>
  <si>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</si>
  <si>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</si>
  <si>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</si>
  <si>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</si>
  <si>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</si>
  <si>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</si>
  <si>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</si>
  <si>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</si>
  <si>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</si>
  <si>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</si>
  <si>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</si>
  <si>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</si>
  <si>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</si>
  <si>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</si>
  <si>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</si>
  <si>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</si>
  <si>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</si>
  <si>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</si>
  <si>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</si>
  <si>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</si>
  <si>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</si>
  <si>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</si>
  <si>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</si>
  <si>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</si>
  <si>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</si>
  <si>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</si>
  <si>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</si>
  <si>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</si>
  <si>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</si>
  <si>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</si>
  <si>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</si>
  <si>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</si>
  <si>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</si>
  <si>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</si>
  <si>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</si>
  <si>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</si>
  <si>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</si>
  <si>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</si>
  <si>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</si>
  <si>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</si>
  <si>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</si>
  <si>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</si>
  <si>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</si>
  <si>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</si>
  <si>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</si>
  <si>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</si>
  <si>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</si>
  <si>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</si>
  <si>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</si>
  <si>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</si>
  <si>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</si>
  <si>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</si>
  <si>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</si>
  <si>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</si>
  <si>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</si>
  <si>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</si>
  <si>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</si>
  <si>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</si>
  <si>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</si>
  <si>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</si>
  <si>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</si>
  <si>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</si>
  <si>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</si>
  <si>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</si>
  <si>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</si>
  <si>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</si>
  <si>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</si>
  <si>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</si>
  <si>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</si>
  <si>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</si>
  <si>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</si>
  <si>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</si>
  <si>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</si>
  <si>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</si>
  <si>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</si>
  <si>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</si>
  <si>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</si>
  <si>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</si>
  <si>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</si>
  <si>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</si>
  <si>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</si>
  <si>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</si>
  <si>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</si>
  <si>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</si>
  <si>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</si>
  <si>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</si>
  <si>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</si>
  <si>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</si>
  <si>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</si>
  <si>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</si>
  <si>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</si>
  <si>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</si>
  <si>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</si>
  <si>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</si>
  <si>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</si>
  <si>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</si>
  <si>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</si>
  <si>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</si>
  <si>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</si>
  <si>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</si>
  <si>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</si>
  <si>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</si>
  <si>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</si>
  <si>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</si>
  <si>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</si>
  <si>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</si>
  <si>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</si>
  <si>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</si>
  <si>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</si>
  <si>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</si>
  <si>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</si>
  <si>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</si>
  <si>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</si>
  <si>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</si>
  <si>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</si>
  <si>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</si>
  <si>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</si>
  <si>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</si>
  <si>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</si>
  <si>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</si>
  <si>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</si>
  <si>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</si>
  <si>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</si>
  <si>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</si>
  <si>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</si>
  <si>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</si>
  <si>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</si>
  <si>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</si>
  <si>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</si>
  <si>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</si>
  <si>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</si>
  <si>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</si>
  <si>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</si>
  <si>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</si>
  <si>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</si>
  <si>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</si>
  <si>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</si>
  <si>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</si>
  <si>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</si>
  <si>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</si>
  <si>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</si>
  <si>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</si>
  <si>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</si>
  <si>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</si>
  <si>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</si>
  <si>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</si>
  <si>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</si>
  <si>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</si>
  <si>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</si>
  <si>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</si>
  <si>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</si>
  <si>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</si>
  <si>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</si>
  <si>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</si>
  <si>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</si>
  <si>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</si>
  <si>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</si>
  <si>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</si>
  <si>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</si>
  <si>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</si>
  <si>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</si>
  <si>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</si>
  <si>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</si>
  <si>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</si>
  <si>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</si>
  <si>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</si>
  <si>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</si>
  <si>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</si>
  <si>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</si>
  <si>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</si>
  <si>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</si>
  <si>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</si>
  <si>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</si>
  <si>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</si>
  <si>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</si>
  <si>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</si>
  <si>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</si>
  <si>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</si>
  <si>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</si>
  <si>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</si>
  <si>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</si>
  <si>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</si>
  <si>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</si>
  <si>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</si>
  <si>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</si>
  <si>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</si>
  <si>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</si>
  <si>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</si>
  <si>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</si>
  <si>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</si>
  <si>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</si>
  <si>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</si>
  <si>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</si>
  <si>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</si>
  <si>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</si>
  <si>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</si>
  <si>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</si>
  <si>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</si>
  <si>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</si>
  <si>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</si>
  <si>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</si>
  <si>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</si>
  <si>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</si>
  <si>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</si>
  <si>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</si>
  <si>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</si>
  <si>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</si>
  <si>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</si>
  <si>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</si>
  <si>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</si>
  <si>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</si>
  <si>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</si>
  <si>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</si>
  <si>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</si>
  <si>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</si>
  <si>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</si>
  <si>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</si>
  <si>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</si>
  <si>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</si>
  <si>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</si>
  <si>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</si>
  <si>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</si>
  <si>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</si>
  <si>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</si>
  <si>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</si>
  <si>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</si>
  <si>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</si>
  <si>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</si>
  <si>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</si>
  <si>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</si>
  <si>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</si>
  <si>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</si>
  <si>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</si>
  <si>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</si>
  <si>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</si>
  <si>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</si>
  <si>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</si>
  <si>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</si>
  <si>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</si>
  <si>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</si>
  <si>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</si>
  <si>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</si>
  <si>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</si>
  <si>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</si>
  <si>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</si>
  <si>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</si>
  <si>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</si>
  <si>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</si>
  <si>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</si>
  <si>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</si>
  <si>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</si>
  <si>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</si>
  <si>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</si>
  <si>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</si>
  <si>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</si>
  <si>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</si>
  <si>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</si>
  <si>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</si>
  <si>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</si>
  <si>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</si>
  <si>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</si>
  <si>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</si>
  <si>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</si>
  <si>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</si>
  <si>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</si>
  <si>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</si>
  <si>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</si>
  <si>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</si>
  <si>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</si>
  <si>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</si>
  <si>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</si>
  <si>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</si>
  <si>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</si>
  <si>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</si>
  <si>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</si>
  <si>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</si>
  <si>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</si>
  <si>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</si>
  <si>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</si>
  <si>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</si>
  <si>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</si>
  <si>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</si>
  <si>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</si>
  <si>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</si>
  <si>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</si>
  <si>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</si>
  <si>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</si>
  <si>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</si>
  <si>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</si>
  <si>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</si>
  <si>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</si>
  <si>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</si>
  <si>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</si>
  <si>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</si>
  <si>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</si>
  <si>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</si>
  <si>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</si>
  <si>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</si>
  <si>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</si>
  <si>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</si>
  <si>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</si>
  <si>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</si>
  <si>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</si>
  <si>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</si>
  <si>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</si>
  <si>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</si>
  <si>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</si>
  <si>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</si>
  <si>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</si>
  <si>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</si>
  <si>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</si>
  <si>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</si>
  <si>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</si>
  <si>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</si>
  <si>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</si>
  <si>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</si>
  <si>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</si>
  <si>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</si>
  <si>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</si>
  <si>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</si>
  <si>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</si>
  <si>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</si>
  <si>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</si>
  <si>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</si>
  <si>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</si>
  <si>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</si>
  <si>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</si>
  <si>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</si>
  <si>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</si>
  <si>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</si>
  <si>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</si>
  <si>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</si>
  <si>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</si>
  <si>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</si>
  <si>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</si>
  <si>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</si>
  <si>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</si>
  <si>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</si>
  <si>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</si>
  <si>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</si>
  <si>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</si>
  <si>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</si>
  <si>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</si>
  <si>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</si>
  <si>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</si>
  <si>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</si>
  <si>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</si>
  <si>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</si>
  <si>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</si>
  <si>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</si>
  <si>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</si>
  <si>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</si>
  <si>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</si>
  <si>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</si>
  <si>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</si>
  <si>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</si>
  <si>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</si>
  <si>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</si>
  <si>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</si>
  <si>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</si>
  <si>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</si>
  <si>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</si>
  <si>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</si>
  <si>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</si>
  <si>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</si>
  <si>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</si>
  <si>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</si>
  <si>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</si>
  <si>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</si>
  <si>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</si>
  <si>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</si>
  <si>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</si>
  <si>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</si>
  <si>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</si>
  <si>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</si>
  <si>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</si>
  <si>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</si>
  <si>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</si>
  <si>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</si>
  <si>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</si>
  <si>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</si>
  <si>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</si>
  <si>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</si>
  <si>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</si>
  <si>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</si>
  <si>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</si>
  <si>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</si>
  <si>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</si>
  <si>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</si>
  <si>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</si>
  <si>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</si>
  <si>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</si>
  <si>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</si>
  <si>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</si>
  <si>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</si>
  <si>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</si>
  <si>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</si>
  <si>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</si>
  <si>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</si>
  <si>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</si>
  <si>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</si>
  <si>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</si>
  <si>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</si>
  <si>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</si>
  <si>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</si>
  <si>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</si>
  <si>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</si>
  <si>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</si>
  <si>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</si>
  <si>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</si>
  <si>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</si>
  <si>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</si>
  <si>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</si>
  <si>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</si>
  <si>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</si>
  <si>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</si>
  <si>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</si>
  <si>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</si>
  <si>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</si>
  <si>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</si>
  <si>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</si>
  <si>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</si>
  <si>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</si>
  <si>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</si>
  <si>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</si>
  <si>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</si>
  <si>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</si>
  <si>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</si>
  <si>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</si>
  <si>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</si>
  <si>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</si>
  <si>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</si>
  <si>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</si>
  <si>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</si>
  <si>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</si>
  <si>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</si>
  <si>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</si>
  <si>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</si>
  <si>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</si>
  <si>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</si>
  <si>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</si>
  <si>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</si>
  <si>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</si>
  <si>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</si>
  <si>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</si>
  <si>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</si>
  <si>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</si>
  <si>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</si>
  <si>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</si>
  <si>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</si>
  <si>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</si>
  <si>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</si>
  <si>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</si>
  <si>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</si>
  <si>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</si>
  <si>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</si>
  <si>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</si>
  <si>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</si>
  <si>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</si>
  <si>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</si>
  <si>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</si>
  <si>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</si>
  <si>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</si>
  <si>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</si>
  <si>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</si>
  <si>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</si>
  <si>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</si>
  <si>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</si>
  <si>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</si>
  <si>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</si>
  <si>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</si>
  <si>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</si>
  <si>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</si>
  <si>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</si>
  <si>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</si>
  <si>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</si>
  <si>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</si>
  <si>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</si>
  <si>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</si>
  <si>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</si>
  <si>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</si>
  <si>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</si>
  <si>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</si>
  <si>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</si>
  <si>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</si>
  <si>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</si>
  <si>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</si>
  <si>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</si>
  <si>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</si>
  <si>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</si>
  <si>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</si>
  <si>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</si>
  <si>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</si>
  <si>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</si>
  <si>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</si>
  <si>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</si>
  <si>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</si>
  <si>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</si>
  <si>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</si>
  <si>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</si>
  <si>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</si>
  <si>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</si>
  <si>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</si>
  <si>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</si>
  <si>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</si>
  <si>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</si>
  <si>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</si>
  <si>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</si>
  <si>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</si>
  <si>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</si>
  <si>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</si>
  <si>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</si>
  <si>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</si>
  <si>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</si>
  <si>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</si>
  <si>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</si>
  <si>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</si>
  <si>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</si>
  <si>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</si>
  <si>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</si>
  <si>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</si>
  <si>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</si>
  <si>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</si>
  <si>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</si>
  <si>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</si>
  <si>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</si>
  <si>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</si>
  <si>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</si>
  <si>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</si>
  <si>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</si>
  <si>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</si>
  <si>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</si>
  <si>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</si>
  <si>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</si>
  <si>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</si>
  <si>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</si>
  <si>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</si>
  <si>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</si>
  <si>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</si>
  <si>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</si>
  <si>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</si>
  <si>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</si>
  <si>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</si>
  <si>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</si>
  <si>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</si>
  <si>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</si>
  <si>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</si>
  <si>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</si>
  <si>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</si>
  <si>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</si>
  <si>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</si>
  <si>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</si>
  <si>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</si>
  <si>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</si>
  <si>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</si>
  <si>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</si>
  <si>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</si>
  <si>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</si>
  <si>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</si>
  <si>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</si>
  <si>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</si>
  <si>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</si>
  <si>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</si>
  <si>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</si>
  <si>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</si>
  <si>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</si>
  <si>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</si>
  <si>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</si>
  <si>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</si>
  <si>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</si>
  <si>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</si>
  <si>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</si>
  <si>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</si>
  <si>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</si>
  <si>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</si>
  <si>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</si>
  <si>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</si>
  <si>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</si>
  <si>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</si>
  <si>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</si>
  <si>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</si>
  <si>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</si>
  <si>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</si>
  <si>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</si>
  <si>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</si>
  <si>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</si>
  <si>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</si>
  <si>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</si>
  <si>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</si>
  <si>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</si>
  <si>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</si>
  <si>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</si>
  <si>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</si>
  <si>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</si>
  <si>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</si>
  <si>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</si>
  <si>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</si>
  <si>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</si>
  <si>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</si>
  <si>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</si>
  <si>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</si>
  <si>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</si>
  <si>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</si>
  <si>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</si>
  <si>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</si>
  <si>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</si>
  <si>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</si>
  <si>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</si>
  <si>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</si>
  <si>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</si>
  <si>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</si>
  <si>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</si>
  <si>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</si>
  <si>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</si>
  <si>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</si>
  <si>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</si>
  <si>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</si>
  <si>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</si>
  <si>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</si>
  <si>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</si>
  <si>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</si>
  <si>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</si>
  <si>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</si>
  <si>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</si>
  <si>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</si>
  <si>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</si>
  <si>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</si>
  <si>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</si>
  <si>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</si>
  <si>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</si>
  <si>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</si>
  <si>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</si>
  <si>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</si>
  <si>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</si>
  <si>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</si>
  <si>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</si>
  <si>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</si>
  <si>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</si>
  <si>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</si>
  <si>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</si>
  <si>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</si>
  <si>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</si>
  <si>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</si>
  <si>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</si>
  <si>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</si>
  <si>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</si>
  <si>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</si>
  <si>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</si>
  <si>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</si>
  <si>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</si>
  <si>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</si>
  <si>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</si>
  <si>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</si>
  <si>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</si>
  <si>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</si>
  <si>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</si>
  <si>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</si>
  <si>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</si>
  <si>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</si>
  <si>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</si>
  <si>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</si>
  <si>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</si>
  <si>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</si>
  <si>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</si>
  <si>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</si>
  <si>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</si>
  <si>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</si>
  <si>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</si>
  <si>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</si>
  <si>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</si>
  <si>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</si>
  <si>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</si>
  <si>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</si>
  <si>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</si>
  <si>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</si>
  <si>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</si>
  <si>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</si>
  <si>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</si>
  <si>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</si>
  <si>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</si>
  <si>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</si>
  <si>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</si>
  <si>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</si>
  <si>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</si>
  <si>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</si>
  <si>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</si>
  <si>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</si>
  <si>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</si>
  <si>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</si>
  <si>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</si>
  <si>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</si>
  <si>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</si>
  <si>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</si>
  <si>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</si>
  <si>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</si>
  <si>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</si>
  <si>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</si>
  <si>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</si>
  <si>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</si>
  <si>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</si>
  <si>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</si>
  <si>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</si>
  <si>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</si>
  <si>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</si>
  <si>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</si>
  <si>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</si>
  <si>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</si>
  <si>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</si>
  <si>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</si>
  <si>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</si>
  <si>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</si>
  <si>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</si>
  <si>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</si>
  <si>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</si>
  <si>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</si>
  <si>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</si>
  <si>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</si>
  <si>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</si>
  <si>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</si>
  <si>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</si>
  <si>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</si>
  <si>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</si>
  <si>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</si>
  <si>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</si>
  <si>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</si>
  <si>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</si>
  <si>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</si>
  <si>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</si>
  <si>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</si>
  <si>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</si>
  <si>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</si>
  <si>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</si>
  <si>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</si>
  <si>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</si>
  <si>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</si>
  <si>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</si>
  <si>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</si>
  <si>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</si>
  <si>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</si>
  <si>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</si>
  <si>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</si>
  <si>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</si>
  <si>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</si>
  <si>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</si>
  <si>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</si>
  <si>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</si>
  <si>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</si>
  <si>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</si>
  <si>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</si>
  <si>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</si>
  <si>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</si>
  <si>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</si>
  <si>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</si>
  <si>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</si>
  <si>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</si>
  <si>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</si>
  <si>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</si>
  <si>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</si>
  <si>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</si>
  <si>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</si>
  <si>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</si>
  <si>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</si>
  <si>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</si>
  <si>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</si>
  <si>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</si>
  <si>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</si>
  <si>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</si>
  <si>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</si>
  <si>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</si>
  <si>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</si>
  <si>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</si>
  <si>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</si>
  <si>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</si>
  <si>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</si>
  <si>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</si>
  <si>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</si>
  <si>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</si>
  <si>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</si>
  <si>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</si>
  <si>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</si>
  <si>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</si>
  <si>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</si>
  <si>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</si>
  <si>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</si>
  <si>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</si>
  <si>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</si>
  <si>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</si>
  <si>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</si>
  <si>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</si>
  <si>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</si>
  <si>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</si>
  <si>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</si>
  <si>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</si>
  <si>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</si>
  <si>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</si>
  <si>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</si>
  <si>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</si>
  <si>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</si>
  <si>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</si>
  <si>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</si>
  <si>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</si>
  <si>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</si>
  <si>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</si>
  <si>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</si>
  <si>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</si>
  <si>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</si>
  <si>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</si>
  <si>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</si>
  <si>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</si>
  <si>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</si>
  <si>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</si>
  <si>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</si>
  <si>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</si>
  <si>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</si>
  <si>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</si>
  <si>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</si>
  <si>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</si>
  <si>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</si>
  <si>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</si>
  <si>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</si>
  <si>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</si>
  <si>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</si>
  <si>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</si>
  <si>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</si>
  <si>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</si>
  <si>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</si>
  <si>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</si>
  <si>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</si>
  <si>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</si>
  <si>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</si>
  <si>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</si>
  <si>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</si>
  <si>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</si>
  <si>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</si>
  <si>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</si>
  <si>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</si>
  <si>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</si>
  <si>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</si>
  <si>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</si>
  <si>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</si>
  <si>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</si>
  <si>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</si>
  <si>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</si>
  <si>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</si>
  <si>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</si>
  <si>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</si>
  <si>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</si>
  <si>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</si>
  <si>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</si>
  <si>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</si>
  <si>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</si>
  <si>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</si>
  <si>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</si>
  <si>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</si>
  <si>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</si>
  <si>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</si>
  <si>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</si>
  <si>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</si>
  <si>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</si>
  <si>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</si>
  <si>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</si>
  <si>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</si>
  <si>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</si>
  <si>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</si>
  <si>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</si>
  <si>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</si>
  <si>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</si>
  <si>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</si>
  <si>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</si>
  <si>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</si>
  <si>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</si>
  <si>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</si>
  <si>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</si>
  <si>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</si>
  <si>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</si>
  <si>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</si>
  <si>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</si>
  <si>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</si>
  <si>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</si>
  <si>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</si>
  <si>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</si>
  <si>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</si>
  <si>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</si>
  <si>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</si>
  <si>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</si>
  <si>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</si>
  <si>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</si>
  <si>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</si>
  <si>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</si>
  <si>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</si>
  <si>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</si>
  <si>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</si>
  <si>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</si>
  <si>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</si>
  <si>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</si>
  <si>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</si>
  <si>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</si>
  <si>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</si>
  <si>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</si>
  <si>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</si>
  <si>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</si>
  <si>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</si>
  <si>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</si>
  <si>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</si>
  <si>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</si>
  <si>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</si>
  <si>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</si>
  <si>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</si>
  <si>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</si>
  <si>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</si>
  <si>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</si>
  <si>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</si>
  <si>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</si>
  <si>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</si>
  <si>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</si>
  <si>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</si>
  <si>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</si>
  <si>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</si>
  <si>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</si>
  <si>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</si>
  <si>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</si>
  <si>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</si>
  <si>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</si>
  <si>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</si>
  <si>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</si>
  <si>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</si>
  <si>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</si>
  <si>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</si>
  <si>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</si>
  <si>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</si>
  <si>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</si>
  <si>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</si>
  <si>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</si>
  <si>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</si>
  <si>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</si>
  <si>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</si>
  <si>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</si>
  <si>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</si>
  <si>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</si>
  <si>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</si>
  <si>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</si>
  <si>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</si>
  <si>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</si>
  <si>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</si>
  <si>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</si>
  <si>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</si>
  <si>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</si>
  <si>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</si>
  <si>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</si>
  <si>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</si>
  <si>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</si>
  <si>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</si>
  <si>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</si>
  <si>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</si>
  <si>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</si>
  <si>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</si>
  <si>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</si>
  <si>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</si>
  <si>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</si>
  <si>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</si>
  <si>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</si>
  <si>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</si>
  <si>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</si>
  <si>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</si>
  <si>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</si>
  <si>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</si>
  <si>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</si>
  <si>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</si>
  <si>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</si>
  <si>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</si>
  <si>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</si>
  <si>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</si>
  <si>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</si>
  <si>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</si>
  <si>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</si>
  <si>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</si>
  <si>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</si>
  <si>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</si>
  <si>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</si>
  <si>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</si>
  <si>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</si>
  <si>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</si>
  <si>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</si>
  <si>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</si>
  <si>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</si>
  <si>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</si>
  <si>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</si>
  <si>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</si>
  <si>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</si>
  <si>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</si>
  <si>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</si>
  <si>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</si>
  <si>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</si>
  <si>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</si>
  <si>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</si>
  <si>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</si>
  <si>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</si>
  <si>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</si>
  <si>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</si>
  <si>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</si>
  <si>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</si>
  <si>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</si>
  <si>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</si>
  <si>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</si>
  <si>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</si>
  <si>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</si>
  <si>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</si>
  <si>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</si>
  <si>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</si>
  <si>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</si>
  <si>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</si>
  <si>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</si>
  <si>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</si>
  <si>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</si>
  <si>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</si>
  <si>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</si>
  <si>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</si>
  <si>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</si>
  <si>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</si>
  <si>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</si>
  <si>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</si>
  <si>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</si>
  <si>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</si>
  <si>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</si>
  <si>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</si>
  <si>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</si>
  <si>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</si>
  <si>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</si>
  <si>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</si>
  <si>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</si>
  <si>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</si>
  <si>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</si>
  <si>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</si>
  <si>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</si>
  <si>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</si>
  <si>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</si>
  <si>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</si>
  <si>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</si>
  <si>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</si>
  <si>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</si>
  <si>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</si>
  <si>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</si>
  <si>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</si>
  <si>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</si>
  <si>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</si>
  <si>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</si>
  <si>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</si>
  <si>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</si>
  <si>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</si>
  <si>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</si>
  <si>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</si>
  <si>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</si>
  <si>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</si>
  <si>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</si>
  <si>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</si>
  <si>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</si>
  <si>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</si>
  <si>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</si>
  <si>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</si>
  <si>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</si>
  <si>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</si>
  <si>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</si>
  <si>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</si>
  <si>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</si>
  <si>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</si>
  <si>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</si>
  <si>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</si>
  <si>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</si>
  <si>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</si>
  <si>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</si>
  <si>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</si>
  <si>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</si>
  <si>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</si>
  <si>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</si>
  <si>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</si>
  <si>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</si>
  <si>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</si>
  <si>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</si>
  <si>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</si>
  <si>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</si>
  <si>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</si>
  <si>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</si>
  <si>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</si>
  <si>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</si>
  <si>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</si>
  <si>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</si>
  <si>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</si>
  <si>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</si>
  <si>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</si>
  <si>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</si>
  <si>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</si>
  <si>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</si>
  <si>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</si>
  <si>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</si>
  <si>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</si>
  <si>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</si>
  <si>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</si>
  <si>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</si>
  <si>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</si>
  <si>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</si>
  <si>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</si>
  <si>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</si>
  <si>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</si>
  <si>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</si>
  <si>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</si>
  <si>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</si>
  <si>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</si>
  <si>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</si>
  <si>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</si>
  <si>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</si>
  <si>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</si>
  <si>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</si>
  <si>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</si>
  <si>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</si>
  <si>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</si>
  <si>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</si>
  <si>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</si>
  <si>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</si>
  <si>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</si>
  <si>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</si>
  <si>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</si>
  <si>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</si>
  <si>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</si>
  <si>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</si>
  <si>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</si>
  <si>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</si>
  <si>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</si>
  <si>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</si>
  <si>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</si>
  <si>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</si>
  <si>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</si>
  <si>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</si>
  <si>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</si>
  <si>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</si>
  <si>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</si>
  <si>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</si>
  <si>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</si>
  <si>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</si>
  <si>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</si>
  <si>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</si>
  <si>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</si>
  <si>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</si>
  <si>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</si>
  <si>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</si>
  <si>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</si>
  <si>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</si>
  <si>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</si>
  <si>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</si>
  <si>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</si>
  <si>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</si>
  <si>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</si>
  <si>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</si>
  <si>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</si>
  <si>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</si>
  <si>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</si>
  <si>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</si>
  <si>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</si>
  <si>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</si>
  <si>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</si>
  <si>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</si>
  <si>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</si>
  <si>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</si>
  <si>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</si>
  <si>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</si>
  <si>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</si>
  <si>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</si>
  <si>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</si>
  <si>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</si>
  <si>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</si>
  <si>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</si>
  <si>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</si>
  <si>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</si>
  <si>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</si>
  <si>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</si>
  <si>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</si>
  <si>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</si>
  <si>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</si>
  <si>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</si>
  <si>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</si>
  <si>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</si>
  <si>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</si>
  <si>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</si>
  <si>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</si>
  <si>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</si>
  <si>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</si>
  <si>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</si>
  <si>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</si>
  <si>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</si>
  <si>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</si>
  <si>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</si>
  <si>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</si>
  <si>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</si>
  <si>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</si>
  <si>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</si>
  <si>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</si>
  <si>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</si>
  <si>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</si>
  <si>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</si>
  <si>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</si>
  <si>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</si>
  <si>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</si>
  <si>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</si>
  <si>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</si>
  <si>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</si>
  <si>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</si>
  <si>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</si>
  <si>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</si>
  <si>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</si>
  <si>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</si>
  <si>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</si>
  <si>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</si>
  <si>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</si>
  <si>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</si>
  <si>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</si>
  <si>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</si>
  <si>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</si>
  <si>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</si>
  <si>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</si>
  <si>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</si>
  <si>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</si>
  <si>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</si>
  <si>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</si>
  <si>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</si>
  <si>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</si>
  <si>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</si>
  <si>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</si>
  <si>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</si>
  <si>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</si>
  <si>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</si>
  <si>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</si>
  <si>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</si>
  <si>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</si>
  <si>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</si>
  <si>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</si>
  <si>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</si>
  <si>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</si>
  <si>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</si>
  <si>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</si>
  <si>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</si>
  <si>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</si>
  <si>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</si>
  <si>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</si>
  <si>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</si>
  <si>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</si>
  <si>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</si>
  <si>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</si>
  <si>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</si>
  <si>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</si>
  <si>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</si>
  <si>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</si>
  <si>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</si>
  <si>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</si>
  <si>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</si>
  <si>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</si>
  <si>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</si>
  <si>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</si>
  <si>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</si>
  <si>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</si>
  <si>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</si>
  <si>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</si>
  <si>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</si>
  <si>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</si>
  <si>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</si>
  <si>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</si>
  <si>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</si>
  <si>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</si>
  <si>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</si>
  <si>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</si>
  <si>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</si>
  <si>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</si>
  <si>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</si>
  <si>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</si>
  <si>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</si>
  <si>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</si>
  <si>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</si>
  <si>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</si>
  <si>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</si>
  <si>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</si>
  <si>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</si>
  <si>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</si>
  <si>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</si>
  <si>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</si>
  <si>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</si>
  <si>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</si>
  <si>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</si>
  <si>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</si>
  <si>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</si>
  <si>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</si>
  <si>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</si>
  <si>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</si>
  <si>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</si>
  <si>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</si>
  <si>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</si>
  <si>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</si>
  <si>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</si>
  <si>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</si>
  <si>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</si>
  <si>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</si>
  <si>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</si>
  <si>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</si>
  <si>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</si>
  <si>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</si>
  <si>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</si>
  <si>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</si>
  <si>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</si>
  <si>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</si>
  <si>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</si>
  <si>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</si>
  <si>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</si>
  <si>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</si>
  <si>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</si>
  <si>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</si>
  <si>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</si>
  <si>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</si>
  <si>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</si>
  <si>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</si>
  <si>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</si>
  <si>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</si>
  <si>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</si>
  <si>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</si>
  <si>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</si>
  <si>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</si>
  <si>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</si>
  <si>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</si>
  <si>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</si>
  <si>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</si>
  <si>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</si>
  <si>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</si>
  <si>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</si>
  <si>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</si>
  <si>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</si>
  <si>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</si>
  <si>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</si>
  <si>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</si>
  <si>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</si>
  <si>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</si>
  <si>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</si>
  <si>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</si>
  <si>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</si>
  <si>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</si>
  <si>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</si>
  <si>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</si>
  <si>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</si>
  <si>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</si>
  <si>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</si>
  <si>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</si>
  <si>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</si>
  <si>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</si>
  <si>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</si>
  <si>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</si>
  <si>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</si>
  <si>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</si>
  <si>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</si>
  <si>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</si>
  <si>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</si>
  <si>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</si>
  <si>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</si>
  <si>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</si>
  <si>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</si>
  <si>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</si>
  <si>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</si>
  <si>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</si>
  <si>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</si>
  <si>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</si>
  <si>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</si>
  <si>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</si>
  <si>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</si>
  <si>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</si>
  <si>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</si>
  <si>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</si>
  <si>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</si>
  <si>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</si>
  <si>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</si>
  <si>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</si>
  <si>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</si>
  <si>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</si>
  <si>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</si>
  <si>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</si>
  <si>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</si>
  <si>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</si>
  <si>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</si>
  <si>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</si>
  <si>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</si>
  <si>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</si>
  <si>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</si>
  <si>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</si>
  <si>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</si>
  <si>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</si>
  <si>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</si>
  <si>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</si>
  <si>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</si>
  <si>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</si>
  <si>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</si>
  <si>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</si>
  <si>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</si>
  <si>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</si>
  <si>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</si>
  <si>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</si>
  <si>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</si>
  <si>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</si>
  <si>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</si>
  <si>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</si>
  <si>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</si>
  <si>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</si>
  <si>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</si>
  <si>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</si>
  <si>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</si>
  <si>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</si>
  <si>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</si>
  <si>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</si>
  <si>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</si>
  <si>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</si>
  <si>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</si>
  <si>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</si>
  <si>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</si>
  <si>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</si>
  <si>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</si>
  <si>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</si>
  <si>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</si>
  <si>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</si>
  <si>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</si>
  <si>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</si>
  <si>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</si>
  <si>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</si>
  <si>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</si>
  <si>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</si>
  <si>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</si>
  <si>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</si>
  <si>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</si>
  <si>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</si>
  <si>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</si>
  <si>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</si>
  <si>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</si>
  <si>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</si>
  <si>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</si>
  <si>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</si>
  <si>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</si>
  <si>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</si>
  <si>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</si>
  <si>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</si>
  <si>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</si>
  <si>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</si>
  <si>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</si>
  <si>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</si>
  <si>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</si>
  <si>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</si>
  <si>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</si>
  <si>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</si>
  <si>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</si>
  <si>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</si>
  <si>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</si>
  <si>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</si>
  <si>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</si>
  <si>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</si>
  <si>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</si>
  <si>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</si>
  <si>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</si>
  <si>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</si>
  <si>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</si>
  <si>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</si>
  <si>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</si>
  <si>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</si>
  <si>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</si>
  <si>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</si>
  <si>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</si>
  <si>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</si>
  <si>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</si>
  <si>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</si>
  <si>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</si>
  <si>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</si>
  <si>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</si>
  <si>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</si>
  <si>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</si>
  <si>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</si>
  <si>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</si>
  <si>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</si>
  <si>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</si>
  <si>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</si>
  <si>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</si>
  <si>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</si>
  <si>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</si>
  <si>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</si>
  <si>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</si>
  <si>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</si>
  <si>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</si>
  <si>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</si>
  <si>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</si>
  <si>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</si>
  <si>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</si>
  <si>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</si>
  <si>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</si>
  <si>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</si>
  <si>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</si>
  <si>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</si>
  <si>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</si>
  <si>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</si>
  <si>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</si>
  <si>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</si>
  <si>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</si>
  <si>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</si>
  <si>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</si>
  <si>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</si>
  <si>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</si>
  <si>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</si>
  <si>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</si>
  <si>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</si>
  <si>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</si>
  <si>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</si>
  <si>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</si>
  <si>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</si>
  <si>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</si>
  <si>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</si>
  <si>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</si>
  <si>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</si>
  <si>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</si>
  <si>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</si>
  <si>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</si>
  <si>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</si>
  <si>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</si>
  <si>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</si>
  <si>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</si>
  <si>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</si>
  <si>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</si>
  <si>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</si>
  <si>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</si>
  <si>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</si>
  <si>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</si>
  <si>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</si>
  <si>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</si>
  <si>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</si>
  <si>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</si>
  <si>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</si>
  <si>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</si>
  <si>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</si>
  <si>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</si>
  <si>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</si>
  <si>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</si>
  <si>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</si>
  <si>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</si>
  <si>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</si>
  <si>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</si>
  <si>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</si>
  <si>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</si>
  <si>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</si>
  <si>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</si>
  <si>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</si>
  <si>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</si>
  <si>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</si>
  <si>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</si>
  <si>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</si>
  <si>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</si>
  <si>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</si>
  <si>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</si>
  <si>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</si>
  <si>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</si>
  <si>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</si>
  <si>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</si>
  <si>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</si>
  <si>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</si>
  <si>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</si>
  <si>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</si>
  <si>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</si>
  <si>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</si>
  <si>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</si>
  <si>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</si>
  <si>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</si>
  <si>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</si>
  <si>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</si>
  <si>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</si>
  <si>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</si>
  <si>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</si>
  <si>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</si>
  <si>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</si>
  <si>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</si>
  <si>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</si>
  <si>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</si>
  <si>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</si>
  <si>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</si>
  <si>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</si>
  <si>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</si>
  <si>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</si>
  <si>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</si>
  <si>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</si>
  <si>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</si>
  <si>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</si>
  <si>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</si>
  <si>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</si>
  <si>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</si>
  <si>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</si>
  <si>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</si>
  <si>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</si>
  <si>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</si>
  <si>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</si>
  <si>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</si>
  <si>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</si>
  <si>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</si>
  <si>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</si>
  <si>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</si>
  <si>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</si>
  <si>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</si>
  <si>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</si>
  <si>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</si>
  <si>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</si>
  <si>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</si>
  <si>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</si>
  <si>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</si>
  <si>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</si>
  <si>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</si>
  <si>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</si>
  <si>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</si>
  <si>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</si>
  <si>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</si>
  <si>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</si>
  <si>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</si>
  <si>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</si>
  <si>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</si>
  <si>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</si>
  <si>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</si>
  <si>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</si>
  <si>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</si>
  <si>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</si>
  <si>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</si>
  <si>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</si>
  <si>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</si>
  <si>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</si>
  <si>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</si>
  <si>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</si>
  <si>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</si>
  <si>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</si>
  <si>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</si>
  <si>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</si>
  <si>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</si>
  <si>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</si>
  <si>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</si>
  <si>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</si>
  <si>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</si>
  <si>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</si>
  <si>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</si>
  <si>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</si>
  <si>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</si>
  <si>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</si>
  <si>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</si>
  <si>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</si>
  <si>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</si>
  <si>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</si>
  <si>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</si>
  <si>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</si>
  <si>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</si>
  <si>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</si>
  <si>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</si>
  <si>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</si>
  <si>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</si>
  <si>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</si>
  <si>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</si>
  <si>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</si>
  <si>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</si>
  <si>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</si>
  <si>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</si>
  <si>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</si>
  <si>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</si>
  <si>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</si>
  <si>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</si>
  <si>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</si>
  <si>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</si>
  <si>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</si>
  <si>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</si>
  <si>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</si>
  <si>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</si>
  <si>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</si>
  <si>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</si>
  <si>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</si>
  <si>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</si>
  <si>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</si>
  <si>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</si>
  <si>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</si>
  <si>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</si>
  <si>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</si>
  <si>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</si>
  <si>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</si>
  <si>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</si>
  <si>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</si>
  <si>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</si>
  <si>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</si>
  <si>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</si>
  <si>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</si>
  <si>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</si>
  <si>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</si>
  <si>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</si>
  <si>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</si>
  <si>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</si>
  <si>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</si>
  <si>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</si>
  <si>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</si>
  <si>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</si>
  <si>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</si>
  <si>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</si>
  <si>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</si>
  <si>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</si>
  <si>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</si>
  <si>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</si>
  <si>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</si>
  <si>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</si>
  <si>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</si>
  <si>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</si>
  <si>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</si>
  <si>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</si>
  <si>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</si>
  <si>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</si>
  <si>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</si>
  <si>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</si>
  <si>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</si>
  <si>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</si>
  <si>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</si>
  <si>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</si>
  <si>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</si>
  <si>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</si>
  <si>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</si>
  <si>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</si>
  <si>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</si>
  <si>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</si>
  <si>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</si>
  <si>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</si>
  <si>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</si>
  <si>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</si>
  <si>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</si>
  <si>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</si>
  <si>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</si>
  <si>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</si>
  <si>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</si>
  <si>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</si>
  <si>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</si>
  <si>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</si>
  <si>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</si>
  <si>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</si>
  <si>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</si>
  <si>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</si>
  <si>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</si>
  <si>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</si>
  <si>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</si>
  <si>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</si>
  <si>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</si>
  <si>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</si>
  <si>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</si>
  <si>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</si>
  <si>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</si>
  <si>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</si>
  <si>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</si>
  <si>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</si>
  <si>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</si>
  <si>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</si>
  <si>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</si>
  <si>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</si>
  <si>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</si>
  <si>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</si>
  <si>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</si>
  <si>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</si>
  <si>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</si>
  <si>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</si>
  <si>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</si>
  <si>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</si>
  <si>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</si>
  <si>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</si>
  <si>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</si>
  <si>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</si>
  <si>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</si>
  <si>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</si>
  <si>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</si>
  <si>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</si>
  <si>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</si>
  <si>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</si>
  <si>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</si>
  <si>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</si>
  <si>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</si>
  <si>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</si>
  <si>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</si>
  <si>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</si>
  <si>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</si>
  <si>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</si>
  <si>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</si>
  <si>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</si>
  <si>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</si>
  <si>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</si>
  <si>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</si>
  <si>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</si>
  <si>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</si>
  <si>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</si>
  <si>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</si>
  <si>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</si>
  <si>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</si>
  <si>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</si>
  <si>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</si>
  <si>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</si>
  <si>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</si>
  <si>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</si>
  <si>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</si>
  <si>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</si>
  <si>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</si>
  <si>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</si>
  <si>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</si>
  <si>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</si>
  <si>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</si>
  <si>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</si>
  <si>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</si>
  <si>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</si>
  <si>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</si>
  <si>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</si>
  <si>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</si>
  <si>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</si>
  <si>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</si>
  <si>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</si>
  <si>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</si>
  <si>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</si>
  <si>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</si>
  <si>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</si>
  <si>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</si>
  <si>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</si>
  <si>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</si>
  <si>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</si>
  <si>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</si>
  <si>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</si>
  <si>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</si>
  <si>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</si>
  <si>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</si>
  <si>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</si>
  <si>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</si>
  <si>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</si>
  <si>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</si>
  <si>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</si>
  <si>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</si>
  <si>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</si>
  <si>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</si>
  <si>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</si>
  <si>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</si>
  <si>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</si>
  <si>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</si>
  <si>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</si>
  <si>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</si>
  <si>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</si>
  <si>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</si>
  <si>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</si>
  <si>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</si>
  <si>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</si>
  <si>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</si>
  <si>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</si>
  <si>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</si>
  <si>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</si>
  <si>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</si>
  <si>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</si>
  <si>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</si>
  <si>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</si>
  <si>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</si>
  <si>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</si>
  <si>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</si>
  <si>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</si>
  <si>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</si>
  <si>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</si>
  <si>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</si>
  <si>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</si>
  <si>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</si>
  <si>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</si>
  <si>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</si>
  <si>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</si>
  <si>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</si>
  <si>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</si>
  <si>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</si>
  <si>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</si>
  <si>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</si>
  <si>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</si>
  <si>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</si>
  <si>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</si>
  <si>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</si>
  <si>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</si>
  <si>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</si>
  <si>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</si>
  <si>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</si>
  <si>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</si>
  <si>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</si>
  <si>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</si>
  <si>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</si>
  <si>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</si>
  <si>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</si>
  <si>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</si>
  <si>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</si>
  <si>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</si>
  <si>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</si>
  <si>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</si>
  <si>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</si>
  <si>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</si>
  <si>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</si>
  <si>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</si>
  <si>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</si>
  <si>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</si>
  <si>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</si>
  <si>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</si>
  <si>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</si>
  <si>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</si>
  <si>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</si>
  <si>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</si>
  <si>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</si>
  <si>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</si>
  <si>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</si>
  <si>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</si>
  <si>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</si>
  <si>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</si>
  <si>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</si>
  <si>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</si>
  <si>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</si>
  <si>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</si>
  <si>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</si>
  <si>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</si>
  <si>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</si>
  <si>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</si>
  <si>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</si>
  <si>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</si>
  <si>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</si>
  <si>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</si>
  <si>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</si>
  <si>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</si>
  <si>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</si>
  <si>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</si>
  <si>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</si>
  <si>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</si>
  <si>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</si>
  <si>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</si>
  <si>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</si>
  <si>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</si>
  <si>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</si>
  <si>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</si>
  <si>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</si>
  <si>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</si>
  <si>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</si>
  <si>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</si>
  <si>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</si>
  <si>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</si>
  <si>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</si>
  <si>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</si>
  <si>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</si>
  <si>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</si>
  <si>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</si>
  <si>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</si>
  <si>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</si>
  <si>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</si>
  <si>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</si>
  <si>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</si>
  <si>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</si>
  <si>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</si>
  <si>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</si>
  <si>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</si>
  <si>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</si>
  <si>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</si>
  <si>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</si>
  <si>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</si>
  <si>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</si>
  <si>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</si>
  <si>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</si>
  <si>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</si>
  <si>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</si>
  <si>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</si>
  <si>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</si>
  <si>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</si>
  <si>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</si>
  <si>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</si>
  <si>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</si>
  <si>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</si>
  <si>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</si>
  <si>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</si>
  <si>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</si>
  <si>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</si>
  <si>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</si>
  <si>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</si>
  <si>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</si>
  <si>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</si>
  <si>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</si>
  <si>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</si>
  <si>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</si>
  <si>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</si>
  <si>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</si>
  <si>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</si>
  <si>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</si>
  <si>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</si>
  <si>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</si>
  <si>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</si>
  <si>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</si>
  <si>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</si>
  <si>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</si>
  <si>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</si>
  <si>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</si>
  <si>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</si>
  <si>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</si>
  <si>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</si>
  <si>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</si>
  <si>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</si>
  <si>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</si>
  <si>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</si>
  <si>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</si>
  <si>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</si>
  <si>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</si>
  <si>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</si>
  <si>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</si>
  <si>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</si>
  <si>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</si>
  <si>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</si>
  <si>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</si>
  <si>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</si>
  <si>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</si>
  <si>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</si>
  <si>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</si>
  <si>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</si>
  <si>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</si>
  <si>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</si>
  <si>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</si>
  <si>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</si>
  <si>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</si>
  <si>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</si>
  <si>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</si>
  <si>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</si>
  <si>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</si>
  <si>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</si>
  <si>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</si>
  <si>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</si>
  <si>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</si>
  <si>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</si>
  <si>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</si>
  <si>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</si>
  <si>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</si>
  <si>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</si>
  <si>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</si>
  <si>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</si>
  <si>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</si>
  <si>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</si>
  <si>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</si>
  <si>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</si>
  <si>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</si>
  <si>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</si>
  <si>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</si>
  <si>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</si>
  <si>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</si>
  <si>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</si>
  <si>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</si>
  <si>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</si>
  <si>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</si>
  <si>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</si>
  <si>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</si>
  <si>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</si>
  <si>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</si>
  <si>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</si>
  <si>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</si>
  <si>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</si>
  <si>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</si>
  <si>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</si>
  <si>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</si>
  <si>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</si>
  <si>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</si>
  <si>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</si>
  <si>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</si>
  <si>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</si>
  <si>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</si>
  <si>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</si>
  <si>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</si>
  <si>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</si>
  <si>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</si>
  <si>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</si>
  <si>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</si>
  <si>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</si>
  <si>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</si>
  <si>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</si>
  <si>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</si>
  <si>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</si>
  <si>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</si>
  <si>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</si>
  <si>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</si>
  <si>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</si>
  <si>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</si>
  <si>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</si>
  <si>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</si>
  <si>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</si>
  <si>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</si>
  <si>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</si>
  <si>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</si>
  <si>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</si>
  <si>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</si>
  <si>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</si>
  <si>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</si>
  <si>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</si>
  <si>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</si>
  <si>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</si>
  <si>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</si>
  <si>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</si>
  <si>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</si>
  <si>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</si>
  <si>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</si>
  <si>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</si>
  <si>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</si>
  <si>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</si>
  <si>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</si>
  <si>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</si>
  <si>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</si>
  <si>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</si>
  <si>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</si>
  <si>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</si>
  <si>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</si>
  <si>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</si>
  <si>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</si>
  <si>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</si>
  <si>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</si>
  <si>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</si>
  <si>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</si>
  <si>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</si>
  <si>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</si>
  <si>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</si>
  <si>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</si>
  <si>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</si>
  <si>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</si>
  <si>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</si>
  <si>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</si>
  <si>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</si>
  <si>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</si>
  <si>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</si>
  <si>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</si>
  <si>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</si>
  <si>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</si>
  <si>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</si>
  <si>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</si>
  <si>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</si>
  <si>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</si>
  <si>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</si>
  <si>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</si>
  <si>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</si>
  <si>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</si>
  <si>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</si>
  <si>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</si>
  <si>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</si>
  <si>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</si>
  <si>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</si>
  <si>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</si>
  <si>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</si>
  <si>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</si>
  <si>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</si>
  <si>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</si>
  <si>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</si>
  <si>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</si>
  <si>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</si>
  <si>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</si>
  <si>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</si>
  <si>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</si>
  <si>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</si>
  <si>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</si>
  <si>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</si>
  <si>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</si>
  <si>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</si>
  <si>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</si>
  <si>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</si>
  <si>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</si>
  <si>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</si>
  <si>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</si>
  <si>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</si>
  <si>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</si>
  <si>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</si>
  <si>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</si>
  <si>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</si>
  <si>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</si>
  <si>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</si>
  <si>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</si>
  <si>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</si>
  <si>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</si>
  <si>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</si>
  <si>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</si>
  <si>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</si>
  <si>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</si>
  <si>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</si>
  <si>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</si>
  <si>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</si>
  <si>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</si>
  <si>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</si>
  <si>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</si>
  <si>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</si>
  <si>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</si>
  <si>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</si>
  <si>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</si>
  <si>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</si>
  <si>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</si>
  <si>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</si>
  <si>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</si>
  <si>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</si>
  <si>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</si>
  <si>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</si>
  <si>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</si>
  <si>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</si>
  <si>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</si>
  <si>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</si>
  <si>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</si>
  <si>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</si>
  <si>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</si>
  <si>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</si>
  <si>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</si>
  <si>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</si>
  <si>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</si>
  <si>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</si>
  <si>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</si>
  <si>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</si>
  <si>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</si>
  <si>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</si>
  <si>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</si>
  <si>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</si>
  <si>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</si>
  <si>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</si>
  <si>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</si>
  <si>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</si>
  <si>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</si>
  <si>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</si>
  <si>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</si>
  <si>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</si>
  <si>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</si>
  <si>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</si>
  <si>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</si>
  <si>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</si>
  <si>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</si>
  <si>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</si>
  <si>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</si>
  <si>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</si>
  <si>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</si>
  <si>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</si>
  <si>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</si>
  <si>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</si>
  <si>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</si>
  <si>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</si>
  <si>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</si>
  <si>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</si>
  <si>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</si>
  <si>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</si>
  <si>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</si>
  <si>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</si>
  <si>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</si>
  <si>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</si>
  <si>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</si>
  <si>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</si>
  <si>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</si>
  <si>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</si>
  <si>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</si>
  <si>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</si>
  <si>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</si>
  <si>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</si>
  <si>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</si>
  <si>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</si>
  <si>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</si>
  <si>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</si>
  <si>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</si>
  <si>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</si>
  <si>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</si>
  <si>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</si>
  <si>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</si>
  <si>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</si>
  <si>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</si>
  <si>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</si>
  <si>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</si>
  <si>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</si>
  <si>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</si>
  <si>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</si>
  <si>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</si>
  <si>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</si>
  <si>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</si>
  <si>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</si>
  <si>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</si>
  <si>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</si>
  <si>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</si>
  <si>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</si>
  <si>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</si>
  <si>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</si>
  <si>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</si>
  <si>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</si>
  <si>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</si>
  <si>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</si>
  <si>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</si>
  <si>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</si>
  <si>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</si>
  <si>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</si>
  <si>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</si>
  <si>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</si>
  <si>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</si>
  <si>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</si>
  <si>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</si>
  <si>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</si>
  <si>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</si>
  <si>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</si>
  <si>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</si>
  <si>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</si>
  <si>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</si>
  <si>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</si>
  <si>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</si>
  <si>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</si>
  <si>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</si>
  <si>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</si>
  <si>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</si>
  <si>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</si>
  <si>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</si>
  <si>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</si>
  <si>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</si>
  <si>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</si>
  <si>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</si>
  <si>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</si>
  <si>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</si>
  <si>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</si>
  <si>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</si>
  <si>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</si>
  <si>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</si>
  <si>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</si>
  <si>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</si>
  <si>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</si>
  <si>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</si>
  <si>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</si>
  <si>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</si>
  <si>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</si>
  <si>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</si>
  <si>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</si>
  <si>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</si>
  <si>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</si>
  <si>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</si>
  <si>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</si>
  <si>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</si>
  <si>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</si>
  <si>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</si>
  <si>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</si>
  <si>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</si>
  <si>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</si>
  <si>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</si>
  <si>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</si>
  <si>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</si>
  <si>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</si>
  <si>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</si>
  <si>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</si>
  <si>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</si>
  <si>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</si>
  <si>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</si>
  <si>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</si>
  <si>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</si>
  <si>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</si>
  <si>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</si>
  <si>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</si>
  <si>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</si>
  <si>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</si>
  <si>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</si>
  <si>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</si>
  <si>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</si>
  <si>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</si>
  <si>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</si>
  <si>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</si>
  <si>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</si>
  <si>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</si>
  <si>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</si>
  <si>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</si>
  <si>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</si>
  <si>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</si>
  <si>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</si>
  <si>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</si>
  <si>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</si>
  <si>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</si>
  <si>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</si>
  <si>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</si>
  <si>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</si>
  <si>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</si>
  <si>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</si>
  <si>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</si>
  <si>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</si>
  <si>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</si>
  <si>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</si>
  <si>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</si>
  <si>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</si>
  <si>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</si>
  <si>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</si>
  <si>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</si>
  <si>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</si>
  <si>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</si>
  <si>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</si>
  <si>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</si>
  <si>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</si>
  <si>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</si>
  <si>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</si>
  <si>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</si>
  <si>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</si>
  <si>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</si>
  <si>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</si>
  <si>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</si>
  <si>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</si>
  <si>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</si>
  <si>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</si>
  <si>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</si>
  <si>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</si>
  <si>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</si>
  <si>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</si>
  <si>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</si>
  <si>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</si>
  <si>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</si>
  <si>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</si>
  <si>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</si>
  <si>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</si>
  <si>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</si>
  <si>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</si>
  <si>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</si>
  <si>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</si>
  <si>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</si>
  <si>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</si>
  <si>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</si>
  <si>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</si>
  <si>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</si>
  <si>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</si>
  <si>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</si>
  <si>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</si>
  <si>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</si>
  <si>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</si>
  <si>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</si>
  <si>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</si>
  <si>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</si>
  <si>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</si>
  <si>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</si>
  <si>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</si>
  <si>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</si>
  <si>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</si>
  <si>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</si>
  <si>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</si>
  <si>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</si>
  <si>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</si>
  <si>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</si>
  <si>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</si>
  <si>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</si>
  <si>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</si>
  <si>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</si>
  <si>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</si>
  <si>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</si>
  <si>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</si>
  <si>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</si>
  <si>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</si>
  <si>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</si>
  <si>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</si>
  <si>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</si>
  <si>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</si>
  <si>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</si>
  <si>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</si>
  <si>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</si>
  <si>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</si>
  <si>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</si>
  <si>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</si>
  <si>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</si>
  <si>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</si>
  <si>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</si>
  <si>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</si>
  <si>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</si>
  <si>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</si>
  <si>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</si>
  <si>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</si>
  <si>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</si>
  <si>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</si>
  <si>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</si>
  <si>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</si>
  <si>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</si>
  <si>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</si>
  <si>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</si>
  <si>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</si>
  <si>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</si>
  <si>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</si>
  <si>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</si>
  <si>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</si>
  <si>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</si>
  <si>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</si>
  <si>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</si>
  <si>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</si>
  <si>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</si>
  <si>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</si>
  <si>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</si>
  <si>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</si>
  <si>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</si>
  <si>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</si>
  <si>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</si>
  <si>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</si>
  <si>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</si>
  <si>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</si>
  <si>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</si>
  <si>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</si>
  <si>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</si>
  <si>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</si>
  <si>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</si>
  <si>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</si>
  <si>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</si>
  <si>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</si>
  <si>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</si>
  <si>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</si>
  <si>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</si>
  <si>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</si>
  <si>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</si>
  <si>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</si>
  <si>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</si>
  <si>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</si>
  <si>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</si>
  <si>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</si>
  <si>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</si>
  <si>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</si>
  <si>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</si>
  <si>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</si>
  <si>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</si>
  <si>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</si>
  <si>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</si>
  <si>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</si>
  <si>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</si>
  <si>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</si>
  <si>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</si>
  <si>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</si>
  <si>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</si>
  <si>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</si>
  <si>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</si>
  <si>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</si>
  <si>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</si>
  <si>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</si>
  <si>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</si>
  <si>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</si>
  <si>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</si>
  <si>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</si>
  <si>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</si>
  <si>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</si>
  <si>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</si>
  <si>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</si>
  <si>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</si>
  <si>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</si>
  <si>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</si>
  <si>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</si>
  <si>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</si>
  <si>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</si>
  <si>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</si>
  <si>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</si>
  <si>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</si>
  <si>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</si>
  <si>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</si>
  <si>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</si>
  <si>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</si>
  <si>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</si>
  <si>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</si>
  <si>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</si>
  <si>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</si>
  <si>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</si>
  <si>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</si>
  <si>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</si>
  <si>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</si>
  <si>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</si>
  <si>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</si>
  <si>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</si>
  <si>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</si>
  <si>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</si>
  <si>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</si>
  <si>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</si>
  <si>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</si>
  <si>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</si>
  <si>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</si>
  <si>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</si>
  <si>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</si>
  <si>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</si>
  <si>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</si>
  <si>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</si>
  <si>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</si>
  <si>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</si>
  <si>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</si>
  <si>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</si>
  <si>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</si>
  <si>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</si>
  <si>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</si>
  <si>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</si>
  <si>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</si>
  <si>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</si>
  <si>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</si>
  <si>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</si>
  <si>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</si>
  <si>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</si>
  <si>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</si>
  <si>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</si>
  <si>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</si>
  <si>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</si>
  <si>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</si>
  <si>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</si>
  <si>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</si>
  <si>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</si>
  <si>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</si>
  <si>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</si>
  <si>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</si>
  <si>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</si>
  <si>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</si>
  <si>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</si>
  <si>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</si>
  <si>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</si>
  <si>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</si>
  <si>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</si>
  <si>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</si>
  <si>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</si>
  <si>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</si>
  <si>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</si>
  <si>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</si>
  <si>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</si>
  <si>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</si>
  <si>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</si>
  <si>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</si>
  <si>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</si>
  <si>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</si>
  <si>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</si>
  <si>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</si>
  <si>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</si>
  <si>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</si>
  <si>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</si>
  <si>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</si>
  <si>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</si>
  <si>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</si>
  <si>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</si>
  <si>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</si>
  <si>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</si>
  <si>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</si>
  <si>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</si>
  <si>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</si>
  <si>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</si>
  <si>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</si>
  <si>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</si>
  <si>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</si>
  <si>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</si>
  <si>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</si>
  <si>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</si>
  <si>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</si>
  <si>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</si>
  <si>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</si>
  <si>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</si>
  <si>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</si>
  <si>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</si>
  <si>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</si>
  <si>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</si>
  <si>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</si>
  <si>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</si>
  <si>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</si>
  <si>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</si>
  <si>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</si>
  <si>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</si>
  <si>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</si>
  <si>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</si>
  <si>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</si>
  <si>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</si>
  <si>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</si>
  <si>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</si>
  <si>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</si>
  <si>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</si>
  <si>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</si>
  <si>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</si>
  <si>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</si>
  <si>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</si>
  <si>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</si>
  <si>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</si>
  <si>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</si>
  <si>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</si>
  <si>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</si>
  <si>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</si>
  <si>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</si>
  <si>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</si>
  <si>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</si>
  <si>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</si>
  <si>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</si>
  <si>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</si>
  <si>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</si>
  <si>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</si>
  <si>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</si>
  <si>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</si>
  <si>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</si>
  <si>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</si>
  <si>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</si>
  <si>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</si>
  <si>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</si>
  <si>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</si>
  <si>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</si>
  <si>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</si>
  <si>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</si>
  <si>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</si>
  <si>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</si>
  <si>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</si>
  <si>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</si>
  <si>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</si>
  <si>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</si>
  <si>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</si>
  <si>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</si>
  <si>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</si>
  <si>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</si>
  <si>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</si>
  <si>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</si>
  <si>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</si>
  <si>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</si>
  <si>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</si>
  <si>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</si>
  <si>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</si>
  <si>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</si>
  <si>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</si>
  <si>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</si>
  <si>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</si>
  <si>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</si>
  <si>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</si>
  <si>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</si>
  <si>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</si>
  <si>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</si>
  <si>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</si>
  <si>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</si>
  <si>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</si>
  <si>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</si>
  <si>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</si>
  <si>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</si>
  <si>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</si>
  <si>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</si>
  <si>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</si>
  <si>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</si>
  <si>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</si>
  <si>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</si>
  <si>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</si>
  <si>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</si>
  <si>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</si>
  <si>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</si>
  <si>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</si>
  <si>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</si>
  <si>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</si>
  <si>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</si>
  <si>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</si>
  <si>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</si>
  <si>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</si>
  <si>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</si>
  <si>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</si>
  <si>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</si>
  <si>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</si>
  <si>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</si>
  <si>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</si>
  <si>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</si>
  <si>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</si>
  <si>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</si>
  <si>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</si>
  <si>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</si>
  <si>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</si>
  <si>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</si>
  <si>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</si>
  <si>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</si>
  <si>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</si>
  <si>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</si>
  <si>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</si>
  <si>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</si>
  <si>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</si>
  <si>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</si>
  <si>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</si>
  <si>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</si>
  <si>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</si>
  <si>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</si>
  <si>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</si>
  <si>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</si>
  <si>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</si>
  <si>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</si>
  <si>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</si>
  <si>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</si>
  <si>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</si>
  <si>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</si>
  <si>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</si>
  <si>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</si>
  <si>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</si>
  <si>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</si>
  <si>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</si>
  <si>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</si>
  <si>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</si>
  <si>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</si>
  <si>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</si>
  <si>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</si>
  <si>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</si>
  <si>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</si>
  <si>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</si>
  <si>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</si>
  <si>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</si>
  <si>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</si>
  <si>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</si>
  <si>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</si>
  <si>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</si>
  <si>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</si>
  <si>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</si>
  <si>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</si>
  <si>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</si>
  <si>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</si>
  <si>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</si>
  <si>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</si>
  <si>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</si>
  <si>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</si>
  <si>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</si>
  <si>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</si>
  <si>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</si>
  <si>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</si>
  <si>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</si>
  <si>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</si>
  <si>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</si>
  <si>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</si>
  <si>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</si>
  <si>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</si>
  <si>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</si>
  <si>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</si>
  <si>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</si>
  <si>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</si>
  <si>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</si>
  <si>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</si>
  <si>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</si>
  <si>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</si>
  <si>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</si>
  <si>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</si>
  <si>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</si>
  <si>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</si>
  <si>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</si>
  <si>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</si>
  <si>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</si>
  <si>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</si>
  <si>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</si>
  <si>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</si>
  <si>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</si>
  <si>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</si>
  <si>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</si>
  <si>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</si>
  <si>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</si>
  <si>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</si>
  <si>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</si>
  <si>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</si>
  <si>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</si>
  <si>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</si>
  <si>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</si>
  <si>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</si>
  <si>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</si>
  <si>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</si>
  <si>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</si>
  <si>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</si>
  <si>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</si>
  <si>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</si>
  <si>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</si>
  <si>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</si>
  <si>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</si>
  <si>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</si>
  <si>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</si>
  <si>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</si>
  <si>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</si>
  <si>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</si>
  <si>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</si>
  <si>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</si>
  <si>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</si>
  <si>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</si>
  <si>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</si>
  <si>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</si>
  <si>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</si>
  <si>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</si>
  <si>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</si>
  <si>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</si>
  <si>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</si>
  <si>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</si>
  <si>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</si>
  <si>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</si>
  <si>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</si>
  <si>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</si>
  <si>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</si>
  <si>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</si>
  <si>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</si>
  <si>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</si>
  <si>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</si>
  <si>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</si>
  <si>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</si>
  <si>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</si>
  <si>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</si>
  <si>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</si>
  <si>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</si>
  <si>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</si>
  <si>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</si>
  <si>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</si>
  <si>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</si>
  <si>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</si>
  <si>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</si>
  <si>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</si>
  <si>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</si>
  <si>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</si>
  <si>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</si>
  <si>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</si>
  <si>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</si>
  <si>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</si>
  <si>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</si>
  <si>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</si>
  <si>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</si>
  <si>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</si>
  <si>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</si>
  <si>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</si>
  <si>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</si>
  <si>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</si>
  <si>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</si>
  <si>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</si>
  <si>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</si>
  <si>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</si>
  <si>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</si>
  <si>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</si>
  <si>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</si>
  <si>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</si>
  <si>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</si>
  <si>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</si>
  <si>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</si>
  <si>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</si>
  <si>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</si>
  <si>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</si>
  <si>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</si>
  <si>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</si>
  <si>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</si>
  <si>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</si>
  <si>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</si>
  <si>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</si>
  <si>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</si>
  <si>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</si>
  <si>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</si>
  <si>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</si>
  <si>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</si>
  <si>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</si>
  <si>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</si>
  <si>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</si>
  <si>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</si>
  <si>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</si>
  <si>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</si>
  <si>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</si>
  <si>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</si>
  <si>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</si>
  <si>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</si>
  <si>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</si>
  <si>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</si>
  <si>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</si>
  <si>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</si>
  <si>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</si>
  <si>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</si>
  <si>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</si>
  <si>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</si>
  <si>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</si>
  <si>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</si>
  <si>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</si>
  <si>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</si>
  <si>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</si>
  <si>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</si>
  <si>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</si>
  <si>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</si>
  <si>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</si>
  <si>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</si>
  <si>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</si>
  <si>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</si>
  <si>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</si>
  <si>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</si>
  <si>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</si>
  <si>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</si>
  <si>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</si>
  <si>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</si>
  <si>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</si>
  <si>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</si>
  <si>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</si>
  <si>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</si>
  <si>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</si>
  <si>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</si>
  <si>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</si>
  <si>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</si>
  <si>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</si>
  <si>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</si>
  <si>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</si>
  <si>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</si>
  <si>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</si>
  <si>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</si>
  <si>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</si>
  <si>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</si>
  <si>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</si>
  <si>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</si>
  <si>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</si>
  <si>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</si>
  <si>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</si>
  <si>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</si>
  <si>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</si>
  <si>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</si>
  <si>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</si>
  <si>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</si>
  <si>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</si>
  <si>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</si>
  <si>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</si>
  <si>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</si>
  <si>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</si>
  <si>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</si>
  <si>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</si>
  <si>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</si>
  <si>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</si>
  <si>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</si>
  <si>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</si>
  <si>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</si>
  <si>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</si>
  <si>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</si>
  <si>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</si>
  <si>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</si>
  <si>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</si>
  <si>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</si>
  <si>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</si>
  <si>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</si>
  <si>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</si>
  <si>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</si>
  <si>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</si>
  <si>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</si>
  <si>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</si>
  <si>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</si>
  <si>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</si>
  <si>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</si>
  <si>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</si>
  <si>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</si>
  <si>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</si>
  <si>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</si>
  <si>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</si>
  <si>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</si>
  <si>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</si>
  <si>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</si>
  <si>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</si>
  <si>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</si>
  <si>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</si>
  <si>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</si>
  <si>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</si>
  <si>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</si>
  <si>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</si>
  <si>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</si>
  <si>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</si>
  <si>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</si>
  <si>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</si>
  <si>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</si>
  <si>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</si>
  <si>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</si>
  <si>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</si>
  <si>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</si>
  <si>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</si>
  <si>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</si>
  <si>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</si>
  <si>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</si>
  <si>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</si>
  <si>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</si>
  <si>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</si>
  <si>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</si>
  <si>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</si>
  <si>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</si>
  <si>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</si>
  <si>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</si>
  <si>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</si>
  <si>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</si>
  <si>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</si>
  <si>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</si>
  <si>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</si>
  <si>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</si>
  <si>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</si>
  <si>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</si>
  <si>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</si>
  <si>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</si>
  <si>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</si>
  <si>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</si>
  <si>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</si>
  <si>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</si>
  <si>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</si>
  <si>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</si>
  <si>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</si>
  <si>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</si>
  <si>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</si>
  <si>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</si>
  <si>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</si>
  <si>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</si>
  <si>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</si>
  <si>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</si>
  <si>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</si>
  <si>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</si>
  <si>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</si>
  <si>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</si>
  <si>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</si>
  <si>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</si>
  <si>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</si>
  <si>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</si>
  <si>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</si>
  <si>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</si>
  <si>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</si>
  <si>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</si>
  <si>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</si>
  <si>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</si>
  <si>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</si>
  <si>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</si>
  <si>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</si>
  <si>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</si>
  <si>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</si>
  <si>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</si>
  <si>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</si>
  <si>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</si>
  <si>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</si>
  <si>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</si>
  <si>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</si>
  <si>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</si>
  <si>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</si>
  <si>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</si>
  <si>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</si>
  <si>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</si>
  <si>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</si>
  <si>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</si>
  <si>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</si>
  <si>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</si>
  <si>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</si>
  <si>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</si>
  <si>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</si>
  <si>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</si>
  <si>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</si>
  <si>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</si>
  <si>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</si>
  <si>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</si>
  <si>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</si>
  <si>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</si>
  <si>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</si>
  <si>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</si>
  <si>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</si>
  <si>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</si>
  <si>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</si>
  <si>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</si>
  <si>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</si>
  <si>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</si>
  <si>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</si>
  <si>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</si>
  <si>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</si>
  <si>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</si>
  <si>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</si>
  <si>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</si>
  <si>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</si>
  <si>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</si>
  <si>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</si>
  <si>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</si>
  <si>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</si>
  <si>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</si>
  <si>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</si>
  <si>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</si>
  <si>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</si>
  <si>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</si>
  <si>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</si>
  <si>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</si>
  <si>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</si>
  <si>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</si>
  <si>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</si>
  <si>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</si>
  <si>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</si>
  <si>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</si>
  <si>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</si>
  <si>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</si>
  <si>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</si>
  <si>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</si>
  <si>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</si>
  <si>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</si>
  <si>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</si>
  <si>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</si>
  <si>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</si>
  <si>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</si>
  <si>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</si>
  <si>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</si>
  <si>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</si>
  <si>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</si>
  <si>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</si>
  <si>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</si>
  <si>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</si>
  <si>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</si>
  <si>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</si>
  <si>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</si>
  <si>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</si>
  <si>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</si>
  <si>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</si>
  <si>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</si>
  <si>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</si>
  <si>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</si>
  <si>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</si>
  <si>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</si>
  <si>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</si>
  <si>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</si>
  <si>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</si>
  <si>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</si>
  <si>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</si>
  <si>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</si>
  <si>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</si>
  <si>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</si>
  <si>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</si>
  <si>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</si>
  <si>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</si>
  <si>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</si>
  <si>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</si>
  <si>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</si>
  <si>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</si>
  <si>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</si>
  <si>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</si>
  <si>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</si>
  <si>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</si>
  <si>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</si>
  <si>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</si>
  <si>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</si>
  <si>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</si>
  <si>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</si>
  <si>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</si>
  <si>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</si>
  <si>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</si>
  <si>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</si>
  <si>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</si>
  <si>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</si>
  <si>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</si>
  <si>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</si>
  <si>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</si>
  <si>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</si>
  <si>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</si>
  <si>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</si>
  <si>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</si>
  <si>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</si>
  <si>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</si>
  <si>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</si>
  <si>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</si>
  <si>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</si>
  <si>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</si>
  <si>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</si>
  <si>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</si>
  <si>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</si>
  <si>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</si>
  <si>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</si>
  <si>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</si>
  <si>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</si>
  <si>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</si>
  <si>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</si>
  <si>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</si>
  <si>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</si>
  <si>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</si>
  <si>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</si>
  <si>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</si>
  <si>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</si>
  <si>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</si>
  <si>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</si>
  <si>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</si>
  <si>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</si>
  <si>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</si>
  <si>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</si>
  <si>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</si>
  <si>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</si>
  <si>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</si>
  <si>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</si>
  <si>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</si>
  <si>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</si>
  <si>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</si>
  <si>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</si>
  <si>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</si>
  <si>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</si>
  <si>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</si>
  <si>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</si>
  <si>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</si>
  <si>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</si>
  <si>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</si>
  <si>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</si>
  <si>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</si>
  <si>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</si>
  <si>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</si>
  <si>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</si>
  <si>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</si>
  <si>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</si>
  <si>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</si>
  <si>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</si>
  <si>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</si>
  <si>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</si>
  <si>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</si>
  <si>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</si>
  <si>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</si>
  <si>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</si>
  <si>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</si>
  <si>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</si>
  <si>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</si>
  <si>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</si>
  <si>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</si>
  <si>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</si>
  <si>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</si>
  <si>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</si>
  <si>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</si>
  <si>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</si>
  <si>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</si>
  <si>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</si>
  <si>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</si>
  <si>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</si>
  <si>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</si>
  <si>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</si>
  <si>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</si>
  <si>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</si>
  <si>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</si>
  <si>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</si>
  <si>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</si>
  <si>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</si>
  <si>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</si>
  <si>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</si>
  <si>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</si>
  <si>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</si>
  <si>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</si>
  <si>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</si>
  <si>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</si>
  <si>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</si>
  <si>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</si>
  <si>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</si>
  <si>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</si>
  <si>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</si>
  <si>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</si>
  <si>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</si>
  <si>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</si>
  <si>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</si>
  <si>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</si>
  <si>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</si>
  <si>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</si>
  <si>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</si>
  <si>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</si>
  <si>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</si>
  <si>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</si>
  <si>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</si>
  <si>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</si>
  <si>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</si>
  <si>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</si>
  <si>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</si>
  <si>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</si>
  <si>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</si>
  <si>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</si>
  <si>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</si>
  <si>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</si>
  <si>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</si>
  <si>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</si>
  <si>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</si>
  <si>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</si>
  <si>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</si>
  <si>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</si>
  <si>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</si>
  <si>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</si>
  <si>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</si>
  <si>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</si>
  <si>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</si>
  <si>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</si>
  <si>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</si>
  <si>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</si>
  <si>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</si>
  <si>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</si>
  <si>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</si>
  <si>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</si>
  <si>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</si>
  <si>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</si>
  <si>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</si>
  <si>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</si>
  <si>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</si>
  <si>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</si>
  <si>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</si>
  <si>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</si>
  <si>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</si>
  <si>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</si>
  <si>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</si>
  <si>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</si>
  <si>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</si>
  <si>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</si>
  <si>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</si>
  <si>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</si>
  <si>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</si>
  <si>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</si>
  <si>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</si>
  <si>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</si>
  <si>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</si>
  <si>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</si>
  <si>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</si>
  <si>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</si>
  <si>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</si>
  <si>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</si>
  <si>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</si>
  <si>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</si>
  <si>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</si>
  <si>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</si>
  <si>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</si>
  <si>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</si>
  <si>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</si>
  <si>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</si>
  <si>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</si>
  <si>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</si>
  <si>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</si>
  <si>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</si>
  <si>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</si>
  <si>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</si>
  <si>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</si>
  <si>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</si>
  <si>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</si>
  <si>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</si>
  <si>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</si>
  <si>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</si>
  <si>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</si>
  <si>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</si>
  <si>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</si>
  <si>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</si>
  <si>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</si>
  <si>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</si>
  <si>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</si>
  <si>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</si>
  <si>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</si>
  <si>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</si>
  <si>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</si>
  <si>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</si>
  <si>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</si>
  <si>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</si>
  <si>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</si>
  <si>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</si>
  <si>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</si>
  <si>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</si>
  <si>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</si>
  <si>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</si>
  <si>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</si>
  <si>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</si>
  <si>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</si>
  <si>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</si>
  <si>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</si>
  <si>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</si>
  <si>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</si>
  <si>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</si>
  <si>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</si>
  <si>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</si>
  <si>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</si>
  <si>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</si>
  <si>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</si>
  <si>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</si>
  <si>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</si>
  <si>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</si>
  <si>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</si>
  <si>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</si>
  <si>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</si>
  <si>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</si>
  <si>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</si>
  <si>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</si>
  <si>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</si>
  <si>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</si>
  <si>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</si>
  <si>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</si>
  <si>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</si>
  <si>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</si>
  <si>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</si>
  <si>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</si>
  <si>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</si>
  <si>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</si>
  <si>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</si>
  <si>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</si>
  <si>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</si>
  <si>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</si>
  <si>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</si>
  <si>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</si>
  <si>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</si>
  <si>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</si>
  <si>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</si>
  <si>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</si>
  <si>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</si>
  <si>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</si>
  <si>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</si>
  <si>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</si>
  <si>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</si>
  <si>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</si>
  <si>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</si>
  <si>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</si>
  <si>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</si>
  <si>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</si>
  <si>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</si>
  <si>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</si>
  <si>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</si>
  <si>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</si>
  <si>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</si>
  <si>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</si>
  <si>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</si>
  <si>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</si>
  <si>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</si>
  <si>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</si>
  <si>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</si>
  <si>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</si>
  <si>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</si>
  <si>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</si>
  <si>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</si>
  <si>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</si>
  <si>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</si>
  <si>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</si>
  <si>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</si>
  <si>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</si>
  <si>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</si>
  <si>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</si>
  <si>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</si>
  <si>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</si>
  <si>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</si>
  <si>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</si>
  <si>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</si>
  <si>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</si>
  <si>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</si>
  <si>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</si>
  <si>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</si>
  <si>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</si>
  <si>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</si>
  <si>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</si>
  <si>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</si>
  <si>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</si>
  <si>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</si>
  <si>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</si>
  <si>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</si>
  <si>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</si>
  <si>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</si>
  <si>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</si>
  <si>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</si>
  <si>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</si>
  <si>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</si>
  <si>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</si>
  <si>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</si>
  <si>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</si>
  <si>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</si>
  <si>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</si>
  <si>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</si>
  <si>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</si>
  <si>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</si>
  <si>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</si>
  <si>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</si>
  <si>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</si>
  <si>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</si>
  <si>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</si>
  <si>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</si>
  <si>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</si>
  <si>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</si>
  <si>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</si>
  <si>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</si>
  <si>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</si>
  <si>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</si>
  <si>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</si>
  <si>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</si>
  <si>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</si>
  <si>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</si>
  <si>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</si>
  <si>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</si>
  <si>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</si>
  <si>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</si>
  <si>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</si>
  <si>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</si>
  <si>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</si>
  <si>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</si>
  <si>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</si>
  <si>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</si>
  <si>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</si>
  <si>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</si>
  <si>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</si>
  <si>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</si>
  <si>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</si>
  <si>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</si>
  <si>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</si>
  <si>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</si>
  <si>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</si>
  <si>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</si>
  <si>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</si>
  <si>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</si>
  <si>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</si>
  <si>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</si>
  <si>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</si>
  <si>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</si>
  <si>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</si>
  <si>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</si>
  <si>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</si>
  <si>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</si>
  <si>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</si>
  <si>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</si>
  <si>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</si>
  <si>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</si>
  <si>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</si>
  <si>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</si>
  <si>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</si>
  <si>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</si>
  <si>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</si>
  <si>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</si>
  <si>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</si>
  <si>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</si>
  <si>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</si>
  <si>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</si>
  <si>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</si>
  <si>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</si>
  <si>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</si>
  <si>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</si>
  <si>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</si>
  <si>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</si>
  <si>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</si>
  <si>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</si>
  <si>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</si>
  <si>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</si>
  <si>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</si>
  <si>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</si>
  <si>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</si>
  <si>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</si>
  <si>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</si>
  <si>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</si>
  <si>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</si>
  <si>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</si>
  <si>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</si>
  <si>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</si>
  <si>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</si>
  <si>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</si>
  <si>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</si>
  <si>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</si>
  <si>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</si>
  <si>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</si>
  <si>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</si>
  <si>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</si>
  <si>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</si>
  <si>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</si>
  <si>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</si>
  <si>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</si>
  <si>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</si>
  <si>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</si>
  <si>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</si>
  <si>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</si>
  <si>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</si>
  <si>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</si>
  <si>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</si>
  <si>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</si>
  <si>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</si>
  <si>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</si>
  <si>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</si>
  <si>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</si>
  <si>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</si>
  <si>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</si>
  <si>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</si>
  <si>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</si>
  <si>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</si>
  <si>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</si>
  <si>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</si>
  <si>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</si>
  <si>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</si>
  <si>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</si>
  <si>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</si>
  <si>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</si>
  <si>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</si>
  <si>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</si>
  <si>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</si>
  <si>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</si>
  <si>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</si>
  <si>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</si>
  <si>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</si>
  <si>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</si>
  <si>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</si>
  <si>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</si>
  <si>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</si>
  <si>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</si>
  <si>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</si>
  <si>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</si>
  <si>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</si>
  <si>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</si>
  <si>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</si>
  <si>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</si>
  <si>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</si>
  <si>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</si>
  <si>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</si>
  <si>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</si>
  <si>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</si>
  <si>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</si>
  <si>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</si>
  <si>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</si>
  <si>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</si>
  <si>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</si>
  <si>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</si>
  <si>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</si>
  <si>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</si>
  <si>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</si>
  <si>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</si>
  <si>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</si>
  <si>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</si>
  <si>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</si>
  <si>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</si>
  <si>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</si>
  <si>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</si>
  <si>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</si>
  <si>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</si>
  <si>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</si>
  <si>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</si>
  <si>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</si>
  <si>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</si>
  <si>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</si>
  <si>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</si>
  <si>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</si>
  <si>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</si>
  <si>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</si>
  <si>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</si>
  <si>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</si>
  <si>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</si>
  <si>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</si>
  <si>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</si>
  <si>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</si>
  <si>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</si>
  <si>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</si>
  <si>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</si>
  <si>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</si>
  <si>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</si>
  <si>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</si>
  <si>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</si>
  <si>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</si>
  <si>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</si>
  <si>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</si>
  <si>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</si>
  <si>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</si>
  <si>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</si>
  <si>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</si>
  <si>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</si>
  <si>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</si>
  <si>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</si>
  <si>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</si>
  <si>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</si>
  <si>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</si>
  <si>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</si>
  <si>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</si>
  <si>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</si>
  <si>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</si>
  <si>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</si>
  <si>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</si>
  <si>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</si>
  <si>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</si>
  <si>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</si>
  <si>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</si>
  <si>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</si>
  <si>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</si>
  <si>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</si>
  <si>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</si>
  <si>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</si>
  <si>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</si>
  <si>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</si>
  <si>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</si>
  <si>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</si>
  <si>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</si>
  <si>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</si>
  <si>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</si>
  <si>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</si>
  <si>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</si>
  <si>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</si>
  <si>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</si>
  <si>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</si>
  <si>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</si>
  <si>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</si>
  <si>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</si>
  <si>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</si>
  <si>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</si>
  <si>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</si>
  <si>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</si>
  <si>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</si>
  <si>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</si>
  <si>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</si>
  <si>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</si>
  <si>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</si>
  <si>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</si>
  <si>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</si>
  <si>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</si>
  <si>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</si>
  <si>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</si>
  <si>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</si>
  <si>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</si>
  <si>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</si>
  <si>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</si>
  <si>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</si>
  <si>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</si>
  <si>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</si>
  <si>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</si>
  <si>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</si>
  <si>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</si>
  <si>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</si>
  <si>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</si>
  <si>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</si>
  <si>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</si>
  <si>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</si>
  <si>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</si>
  <si>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</si>
  <si>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</si>
  <si>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</si>
  <si>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</si>
  <si>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</si>
  <si>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</si>
  <si>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</si>
  <si>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</si>
  <si>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</si>
  <si>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</si>
  <si>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</si>
  <si>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</si>
  <si>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</si>
  <si>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</si>
  <si>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</si>
  <si>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</si>
  <si>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</si>
  <si>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</si>
  <si>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</si>
  <si>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</si>
  <si>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</si>
  <si>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</si>
  <si>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</si>
  <si>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</si>
  <si>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</si>
  <si>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</si>
  <si>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</si>
  <si>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</si>
  <si>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</si>
  <si>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</si>
  <si>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</si>
  <si>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</si>
  <si>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</si>
  <si>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</si>
  <si>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</si>
  <si>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</si>
  <si>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</si>
  <si>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</si>
  <si>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</si>
  <si>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</si>
  <si>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</si>
  <si>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</si>
  <si>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</si>
  <si>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</si>
  <si>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</si>
  <si>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</si>
  <si>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</si>
  <si>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</si>
  <si>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</si>
  <si>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</si>
  <si>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</si>
  <si>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</si>
  <si>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</si>
  <si>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</si>
  <si>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</si>
  <si>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</si>
  <si>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</si>
  <si>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</si>
  <si>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</si>
  <si>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</si>
  <si>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</si>
  <si>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</si>
  <si>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</si>
  <si>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</si>
  <si>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</si>
  <si>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</si>
  <si>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</si>
  <si>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</si>
  <si>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</si>
  <si>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</si>
  <si>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</si>
  <si>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</si>
  <si>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</si>
  <si>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</si>
  <si>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</si>
  <si>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</si>
  <si>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</si>
  <si>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</si>
  <si>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</si>
  <si>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</si>
  <si>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</si>
  <si>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</si>
  <si>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</si>
  <si>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</si>
  <si>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</si>
  <si>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</si>
  <si>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</si>
  <si>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</si>
  <si>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</si>
  <si>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</si>
  <si>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</si>
  <si>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</si>
  <si>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</si>
  <si>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</si>
  <si>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</si>
  <si>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</si>
  <si>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</si>
  <si>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</si>
  <si>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</si>
  <si>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</si>
  <si>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</si>
  <si>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</si>
  <si>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</si>
  <si>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</si>
  <si>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</si>
  <si>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</si>
  <si>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</si>
  <si>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</si>
  <si>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</si>
  <si>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</si>
  <si>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</si>
  <si>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</si>
  <si>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</si>
  <si>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</si>
  <si>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</si>
  <si>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</si>
  <si>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</si>
  <si>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</si>
  <si>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</si>
  <si>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</si>
  <si>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</si>
  <si>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</si>
  <si>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</si>
  <si>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</si>
  <si>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</si>
  <si>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</si>
  <si>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</si>
  <si>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</si>
  <si>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</si>
  <si>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</si>
  <si>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</si>
  <si>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</si>
  <si>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</si>
  <si>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</si>
  <si>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</si>
  <si>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</si>
  <si>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</si>
  <si>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</si>
  <si>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</si>
  <si>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</si>
  <si>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</si>
  <si>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</si>
  <si>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</si>
  <si>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</si>
  <si>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</si>
  <si>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</si>
  <si>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</si>
  <si>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</si>
  <si>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</si>
  <si>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</si>
  <si>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</si>
  <si>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</si>
  <si>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</si>
  <si>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</si>
  <si>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</si>
  <si>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</si>
  <si>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</si>
  <si>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</si>
  <si>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</si>
  <si>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</si>
  <si>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</si>
  <si>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</si>
  <si>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</si>
  <si>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</si>
  <si>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</si>
  <si>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</si>
  <si>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</si>
  <si>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</si>
  <si>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</si>
  <si>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</si>
  <si>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</si>
  <si>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</si>
  <si>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</si>
  <si>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</si>
  <si>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</si>
  <si>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</si>
  <si>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</si>
  <si>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</si>
  <si>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</si>
  <si>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</si>
  <si>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</si>
  <si>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</si>
  <si>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</si>
  <si>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</si>
  <si>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</si>
  <si>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</si>
  <si>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</si>
  <si>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</si>
  <si>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</si>
  <si>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</si>
  <si>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</si>
  <si>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</si>
  <si>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</si>
  <si>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</si>
  <si>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</si>
  <si>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</si>
  <si>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</si>
  <si>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</si>
  <si>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</si>
  <si>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</si>
  <si>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</si>
  <si>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</si>
  <si>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</si>
  <si>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</si>
  <si>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</si>
  <si>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</si>
  <si>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</si>
  <si>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</si>
  <si>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</si>
  <si>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</si>
  <si>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</si>
  <si>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</si>
  <si>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</si>
  <si>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</si>
  <si>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</si>
  <si>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</si>
  <si>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</si>
  <si>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</si>
  <si>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</si>
  <si>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</si>
  <si>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</si>
  <si>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</si>
  <si>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</si>
  <si>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</si>
  <si>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</si>
  <si>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</si>
  <si>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</si>
  <si>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</si>
  <si>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</si>
  <si>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</si>
  <si>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</si>
  <si>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</si>
  <si>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</si>
  <si>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</si>
  <si>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</si>
  <si>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</si>
  <si>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</si>
  <si>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</si>
  <si>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</si>
  <si>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</si>
  <si>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</si>
  <si>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</si>
  <si>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</si>
  <si>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</si>
  <si>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</si>
  <si>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</si>
  <si>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</si>
  <si>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</si>
  <si>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</si>
  <si>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</si>
  <si>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</si>
  <si>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</si>
  <si>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</si>
  <si>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</si>
  <si>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</si>
  <si>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</si>
  <si>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</si>
  <si>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</si>
  <si>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</si>
  <si>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</si>
  <si>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</si>
  <si>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</si>
  <si>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</si>
  <si>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</si>
  <si>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</si>
  <si>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</si>
  <si>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</si>
  <si>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</si>
  <si>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</si>
  <si>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</si>
  <si>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</si>
  <si>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</si>
  <si>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</si>
  <si>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</si>
  <si>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</si>
  <si>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</si>
  <si>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</si>
  <si>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</si>
  <si>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</si>
  <si>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</si>
  <si>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</si>
  <si>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</si>
  <si>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</si>
  <si>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</si>
  <si>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</si>
  <si>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</si>
  <si>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</si>
  <si>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</si>
  <si>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</si>
  <si>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</si>
  <si>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</si>
  <si>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</si>
  <si>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</si>
  <si>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</si>
  <si>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</si>
  <si>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</si>
  <si>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</si>
  <si>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</si>
  <si>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</si>
  <si>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</si>
  <si>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</si>
  <si>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</si>
  <si>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</si>
  <si>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</si>
  <si>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</si>
  <si>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</si>
  <si>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</si>
  <si>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</si>
  <si>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</si>
  <si>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</si>
  <si>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</si>
  <si>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</si>
  <si>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</si>
  <si>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</si>
  <si>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</si>
  <si>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</si>
  <si>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</si>
  <si>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</si>
  <si>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</si>
  <si>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</si>
  <si>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</si>
  <si>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</si>
  <si>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</si>
  <si>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</si>
  <si>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</si>
  <si>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</si>
  <si>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</si>
  <si>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</si>
  <si>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</si>
  <si>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</si>
  <si>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</si>
  <si>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</si>
  <si>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</si>
  <si>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</si>
  <si>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</si>
  <si>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</si>
  <si>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</si>
  <si>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</si>
  <si>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</si>
  <si>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</si>
  <si>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</si>
  <si>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</si>
  <si>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</si>
  <si>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</si>
  <si>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</si>
  <si>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</si>
  <si>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</si>
  <si>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</si>
  <si>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</si>
  <si>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</si>
  <si>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</si>
  <si>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</si>
  <si>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</si>
  <si>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</si>
  <si>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</si>
  <si>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</si>
  <si>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</si>
  <si>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</si>
  <si>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</si>
  <si>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</si>
  <si>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</si>
  <si>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</si>
  <si>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</si>
  <si>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</si>
  <si>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</si>
  <si>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</si>
  <si>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</si>
  <si>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</si>
  <si>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</si>
  <si>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</si>
  <si>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</si>
  <si>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</si>
  <si>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</si>
  <si>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</si>
  <si>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</si>
  <si>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</si>
  <si>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</si>
  <si>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</si>
  <si>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</si>
  <si>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</si>
  <si>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</si>
  <si>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</si>
  <si>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</si>
  <si>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</si>
  <si>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</si>
  <si>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</si>
  <si>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</si>
  <si>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</si>
  <si>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</si>
  <si>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</si>
  <si>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</si>
  <si>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</si>
  <si>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</si>
  <si>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</si>
  <si>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</si>
  <si>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</si>
  <si>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</si>
  <si>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</si>
  <si>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</si>
  <si>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</si>
  <si>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</si>
  <si>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</si>
  <si>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</si>
  <si>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</si>
  <si>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</si>
  <si>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</si>
  <si>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</si>
  <si>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</si>
  <si>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</si>
  <si>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</si>
  <si>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</si>
  <si>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</si>
  <si>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</si>
  <si>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</si>
  <si>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</si>
  <si>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</si>
  <si>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</si>
  <si>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</si>
  <si>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</si>
  <si>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</si>
  <si>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</si>
  <si>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</si>
  <si>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</si>
  <si>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</si>
  <si>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</si>
  <si>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</si>
  <si>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</si>
  <si>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</si>
  <si>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</si>
  <si>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</si>
  <si>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</si>
  <si>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</si>
  <si>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</si>
  <si>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</si>
  <si>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</si>
  <si>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</si>
  <si>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</si>
  <si>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</si>
  <si>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</si>
  <si>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</si>
  <si>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</si>
  <si>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</si>
  <si>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</si>
  <si>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</si>
  <si>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</si>
  <si>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</si>
  <si>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</si>
  <si>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</si>
  <si>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</si>
  <si>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</si>
  <si>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</si>
  <si>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</si>
  <si>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</si>
  <si>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</si>
  <si>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</si>
  <si>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</si>
  <si>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</si>
  <si>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</si>
  <si>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</si>
  <si>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</si>
  <si>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</si>
  <si>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</si>
  <si>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</si>
  <si>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</si>
  <si>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</si>
  <si>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</si>
  <si>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</si>
  <si>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</si>
  <si>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</si>
  <si>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</si>
  <si>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</si>
  <si>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</si>
  <si>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</si>
  <si>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</si>
  <si>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</si>
  <si>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</si>
  <si>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</si>
  <si>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</si>
  <si>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</si>
  <si>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</si>
  <si>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</si>
  <si>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</si>
  <si>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</si>
  <si>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</si>
  <si>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</si>
  <si>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</si>
  <si>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</si>
  <si>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</si>
  <si>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</si>
  <si>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</si>
  <si>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</si>
  <si>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</si>
  <si>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</si>
  <si>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</si>
  <si>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</si>
  <si>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</si>
  <si>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</si>
  <si>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</si>
  <si>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</si>
  <si>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</si>
  <si>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</si>
  <si>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</si>
  <si>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</si>
  <si>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</si>
  <si>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</si>
  <si>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</si>
  <si>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</si>
  <si>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</si>
  <si>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</si>
  <si>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</si>
  <si>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</si>
  <si>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</si>
  <si>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</si>
  <si>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</si>
  <si>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</si>
  <si>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</si>
  <si>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</si>
  <si>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</si>
  <si>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</si>
  <si>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</si>
  <si>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</si>
  <si>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</si>
  <si>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</si>
  <si>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</si>
  <si>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</si>
  <si>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</si>
  <si>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</si>
  <si>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</si>
  <si>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</si>
  <si>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</si>
  <si>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</si>
  <si>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</si>
  <si>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</si>
  <si>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</si>
  <si>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</si>
  <si>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</si>
  <si>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</si>
  <si>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</si>
  <si>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</si>
  <si>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</si>
  <si>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</si>
  <si>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</si>
  <si>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</si>
  <si>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</si>
  <si>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</si>
  <si>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</si>
  <si>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</si>
  <si>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</si>
  <si>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</si>
  <si>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</si>
  <si>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</si>
  <si>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</si>
  <si>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</si>
  <si>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</si>
  <si>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</si>
  <si>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</si>
  <si>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</si>
  <si>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</si>
  <si>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</si>
  <si>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</si>
  <si>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</si>
  <si>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</si>
  <si>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</si>
  <si>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</si>
  <si>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</si>
  <si>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</si>
  <si>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</si>
  <si>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</si>
  <si>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</si>
  <si>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</si>
  <si>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</si>
  <si>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</si>
  <si>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</si>
  <si>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</si>
  <si>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</si>
  <si>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</si>
  <si>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</si>
  <si>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</si>
  <si>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</si>
  <si>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</si>
  <si>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</si>
  <si>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</si>
  <si>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</si>
  <si>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</si>
  <si>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</si>
  <si>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</si>
  <si>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</si>
  <si>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</si>
  <si>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</si>
  <si>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</si>
  <si>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</si>
  <si>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</si>
  <si>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</si>
  <si>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</si>
  <si>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</si>
  <si>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</si>
  <si>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</si>
  <si>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</si>
  <si>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</si>
  <si>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</si>
  <si>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</si>
  <si>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</si>
  <si>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</si>
  <si>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</si>
  <si>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</si>
  <si>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</si>
  <si>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</si>
  <si>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</si>
  <si>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</si>
  <si>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</si>
  <si>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</si>
  <si>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</si>
  <si>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</si>
  <si>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</si>
  <si>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</si>
  <si>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</si>
  <si>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</si>
  <si>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</si>
  <si>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</si>
  <si>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</si>
  <si>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</si>
  <si>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</si>
  <si>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</si>
  <si>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</si>
  <si>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</si>
  <si>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</si>
  <si>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</si>
  <si>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</si>
  <si>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</si>
  <si>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</si>
  <si>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</si>
  <si>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</si>
  <si>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</si>
  <si>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</si>
  <si>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</si>
  <si>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</si>
  <si>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</si>
  <si>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</si>
  <si>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</si>
  <si>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</si>
  <si>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</si>
  <si>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</si>
  <si>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</si>
  <si>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</si>
  <si>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</si>
  <si>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</si>
  <si>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</si>
  <si>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</si>
  <si>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</si>
  <si>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</si>
  <si>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</si>
  <si>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</si>
  <si>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</si>
  <si>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</si>
  <si>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</si>
  <si>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</si>
  <si>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</si>
  <si>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</si>
  <si>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</si>
  <si>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</si>
  <si>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</si>
  <si>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</si>
  <si>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</si>
  <si>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</si>
  <si>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</si>
  <si>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</si>
  <si>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</si>
  <si>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</si>
  <si>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</si>
  <si>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</si>
  <si>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</si>
  <si>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</si>
  <si>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</si>
  <si>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</si>
  <si>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</si>
  <si>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</si>
  <si>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</si>
  <si>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</si>
  <si>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</si>
  <si>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</si>
  <si>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</si>
  <si>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</si>
  <si>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</si>
  <si>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</si>
  <si>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</si>
  <si>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</si>
  <si>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</si>
  <si>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</si>
  <si>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</si>
  <si>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</si>
  <si>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</si>
  <si>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</si>
  <si>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</si>
  <si>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</si>
  <si>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</si>
  <si>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</si>
  <si>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</si>
  <si>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</si>
  <si>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</si>
  <si>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</si>
  <si>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</si>
  <si>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</si>
  <si>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</si>
  <si>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</si>
  <si>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</si>
  <si>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</si>
  <si>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</si>
  <si>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</si>
  <si>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</si>
  <si>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</si>
  <si>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</si>
  <si>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</si>
  <si>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</si>
  <si>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</si>
  <si>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</si>
  <si>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</si>
  <si>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</si>
  <si>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</si>
  <si>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</si>
  <si>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</si>
  <si>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</si>
  <si>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</si>
  <si>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</si>
  <si>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</si>
  <si>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</si>
  <si>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</si>
  <si>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</si>
  <si>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</si>
  <si>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</si>
  <si>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</si>
  <si>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</si>
  <si>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</si>
  <si>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</si>
  <si>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</si>
  <si>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</si>
  <si>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</si>
  <si>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</si>
  <si>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</si>
  <si>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</si>
  <si>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</si>
  <si>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</si>
  <si>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</si>
  <si>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</si>
  <si>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</si>
  <si>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</si>
  <si>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</si>
  <si>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</si>
  <si>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</si>
  <si>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</si>
  <si>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</si>
  <si>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</si>
  <si>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</si>
  <si>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</si>
  <si>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</si>
  <si>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</si>
  <si>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</si>
  <si>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</si>
  <si>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</si>
  <si>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</si>
  <si>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</si>
  <si>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</si>
  <si>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</si>
  <si>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</si>
  <si>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</si>
  <si>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</si>
  <si>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</si>
  <si>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</si>
  <si>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</si>
  <si>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</si>
  <si>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</si>
  <si>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</si>
  <si>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</si>
  <si>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</si>
  <si>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</si>
  <si>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</si>
  <si>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</si>
  <si>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</si>
  <si>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</si>
  <si>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</si>
  <si>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</si>
  <si>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</si>
  <si>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</si>
  <si>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</si>
  <si>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</si>
  <si>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</si>
  <si>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</si>
  <si>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</si>
  <si>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</si>
  <si>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</si>
  <si>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</si>
  <si>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</si>
  <si>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</si>
  <si>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</si>
  <si>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</si>
  <si>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</si>
  <si>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</si>
  <si>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</si>
  <si>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</si>
  <si>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</si>
  <si>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</si>
  <si>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</si>
  <si>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</si>
  <si>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</si>
  <si>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</si>
  <si>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</si>
  <si>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</si>
  <si>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</si>
  <si>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</si>
  <si>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</si>
  <si>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</si>
  <si>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</si>
  <si>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</si>
  <si>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</si>
  <si>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</si>
  <si>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</si>
  <si>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</si>
  <si>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</si>
  <si>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</si>
  <si>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</si>
  <si>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</si>
  <si>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</si>
  <si>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</si>
  <si>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</si>
  <si>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</si>
  <si>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</si>
  <si>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</si>
  <si>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</si>
  <si>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</si>
  <si>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</si>
  <si>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</si>
  <si>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</si>
  <si>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</si>
  <si>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</si>
  <si>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</si>
  <si>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</si>
  <si>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</si>
  <si>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</si>
  <si>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</si>
  <si>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</si>
  <si>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</si>
  <si>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</si>
  <si>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</si>
  <si>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</si>
  <si>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</si>
  <si>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</si>
  <si>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</si>
  <si>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</si>
  <si>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</si>
  <si>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</si>
  <si>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</si>
  <si>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</si>
  <si>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</si>
  <si>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</si>
  <si>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</si>
  <si>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</si>
  <si>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</si>
  <si>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</si>
  <si>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</si>
  <si>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</si>
  <si>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</si>
  <si>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</si>
  <si>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</si>
  <si>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</si>
  <si>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</si>
  <si>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</si>
  <si>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</si>
  <si>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</si>
  <si>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</si>
  <si>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</si>
  <si>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</si>
  <si>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</si>
  <si>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</si>
  <si>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</si>
  <si>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</si>
  <si>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</si>
  <si>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</si>
  <si>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</si>
  <si>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</si>
  <si>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</si>
  <si>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</si>
  <si>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</si>
  <si>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</si>
  <si>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</si>
  <si>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</si>
  <si>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</si>
  <si>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</si>
  <si>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</si>
  <si>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</si>
  <si>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</si>
  <si>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</si>
  <si>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</si>
  <si>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</si>
  <si>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</si>
  <si>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</si>
  <si>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</si>
  <si>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</si>
  <si>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</si>
  <si>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</si>
  <si>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</si>
  <si>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</si>
  <si>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</si>
  <si>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</si>
  <si>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</si>
  <si>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</si>
  <si>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</si>
  <si>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</si>
  <si>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</si>
  <si>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</si>
  <si>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</si>
  <si>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</si>
  <si>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</si>
  <si>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</si>
  <si>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</si>
  <si>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</si>
  <si>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</si>
  <si>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</si>
  <si>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</si>
  <si>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</si>
  <si>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</si>
  <si>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</si>
  <si>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</si>
  <si>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</si>
  <si>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</si>
  <si>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</si>
  <si>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</si>
  <si>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</si>
  <si>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</si>
  <si>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</si>
  <si>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</si>
  <si>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</si>
  <si>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</si>
  <si>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</si>
  <si>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</si>
  <si>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</si>
  <si>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</si>
  <si>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</si>
  <si>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</si>
  <si>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</si>
  <si>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</si>
  <si>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</si>
  <si>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</si>
  <si>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</si>
  <si>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</si>
  <si>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</si>
  <si>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</si>
  <si>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</si>
  <si>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</si>
  <si>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</si>
  <si>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</si>
  <si>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</si>
  <si>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</si>
  <si>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</si>
  <si>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</si>
  <si>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</si>
  <si>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</si>
  <si>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</si>
  <si>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</si>
  <si>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</si>
  <si>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</si>
  <si>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</si>
  <si>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</si>
  <si>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</si>
  <si>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</si>
  <si>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</si>
  <si>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</si>
  <si>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</si>
  <si>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</si>
  <si>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</si>
  <si>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</si>
  <si>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</si>
  <si>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</si>
  <si>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</si>
  <si>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</si>
  <si>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</si>
  <si>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</si>
  <si>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</si>
  <si>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</si>
  <si>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</si>
  <si>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</si>
  <si>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</si>
  <si>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</si>
  <si>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</si>
  <si>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</si>
  <si>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</si>
  <si>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</si>
  <si>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</si>
  <si>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</si>
  <si>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</si>
  <si>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</si>
  <si>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</si>
  <si>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</si>
  <si>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</si>
  <si>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</si>
  <si>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</si>
  <si>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</si>
  <si>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</si>
  <si>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</si>
  <si>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</si>
  <si>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</si>
  <si>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</si>
  <si>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</si>
  <si>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</si>
  <si>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</si>
  <si>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</si>
  <si>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</si>
  <si>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</si>
  <si>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</si>
  <si>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</si>
  <si>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</si>
  <si>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</si>
  <si>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</si>
  <si>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</si>
  <si>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</si>
  <si>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</si>
  <si>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</si>
  <si>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</si>
  <si>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</si>
  <si>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</si>
  <si>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</si>
  <si>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</si>
  <si>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</si>
  <si>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</si>
  <si>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</si>
  <si>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</si>
  <si>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</si>
  <si>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</si>
  <si>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</si>
  <si>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</si>
  <si>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</si>
  <si>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</si>
  <si>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</si>
  <si>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</si>
  <si>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</si>
  <si>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</si>
  <si>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</si>
  <si>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</si>
  <si>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</si>
  <si>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</si>
  <si>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</si>
  <si>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</si>
  <si>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</si>
  <si>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</si>
  <si>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</si>
  <si>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</si>
  <si>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</si>
  <si>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</si>
  <si>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</si>
  <si>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</si>
  <si>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</si>
  <si>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</si>
  <si>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</si>
  <si>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</si>
  <si>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</si>
  <si>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</si>
  <si>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</si>
  <si>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</si>
  <si>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</si>
  <si>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</si>
  <si>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</si>
  <si>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</si>
  <si>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</si>
  <si>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</si>
  <si>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</si>
  <si>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</si>
  <si>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</si>
  <si>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</si>
  <si>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</si>
  <si>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</si>
  <si>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</si>
  <si>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</si>
  <si>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</si>
  <si>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</si>
  <si>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</si>
  <si>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</si>
  <si>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</si>
  <si>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</si>
  <si>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</si>
  <si>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</si>
  <si>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</si>
  <si>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</si>
  <si>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</si>
  <si>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</si>
  <si>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</si>
  <si>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</si>
  <si>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</si>
  <si>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</si>
  <si>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</si>
  <si>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</si>
  <si>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</si>
  <si>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</si>
  <si>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</si>
  <si>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</si>
  <si>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</si>
  <si>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</si>
  <si>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</si>
  <si>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</si>
  <si>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</si>
  <si>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</si>
  <si>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</si>
  <si>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</si>
  <si>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</si>
  <si>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</si>
  <si>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</si>
  <si>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</si>
  <si>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</si>
  <si>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</si>
  <si>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</si>
  <si>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</si>
  <si>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</si>
  <si>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</si>
  <si>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</si>
  <si>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</si>
  <si>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</si>
  <si>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</si>
  <si>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</si>
  <si>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</si>
  <si>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</si>
  <si>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</si>
  <si>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</si>
  <si>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</si>
  <si>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</si>
  <si>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</si>
  <si>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</si>
  <si>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</si>
  <si>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</si>
  <si>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</si>
  <si>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</si>
  <si>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</si>
  <si>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</si>
  <si>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</si>
  <si>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</si>
  <si>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</si>
  <si>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</si>
  <si>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</si>
  <si>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</si>
  <si>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</si>
  <si>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</si>
  <si>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</si>
  <si>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</si>
  <si>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</si>
  <si>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</si>
  <si>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</si>
  <si>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</si>
  <si>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</si>
  <si>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</si>
  <si>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</si>
  <si>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</si>
  <si>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</si>
  <si>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</si>
  <si>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</si>
  <si>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</si>
  <si>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</si>
  <si>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</si>
  <si>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</si>
  <si>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</si>
  <si>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</si>
  <si>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</si>
  <si>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</si>
  <si>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</si>
  <si>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</si>
  <si>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</si>
  <si>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</si>
  <si>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</si>
  <si>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</si>
  <si>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</si>
  <si>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</si>
  <si>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</si>
  <si>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</si>
  <si>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</si>
  <si>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</si>
  <si>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</si>
  <si>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</si>
  <si>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</si>
  <si>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</si>
  <si>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</si>
  <si>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</si>
  <si>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</si>
  <si>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</si>
  <si>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</si>
  <si>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</si>
  <si>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</si>
  <si>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</si>
  <si>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</si>
  <si>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</si>
  <si>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</si>
  <si>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</si>
  <si>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</si>
  <si>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</si>
  <si>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</si>
  <si>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</si>
  <si>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</si>
  <si>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</si>
  <si>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</si>
  <si>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</si>
  <si>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</si>
  <si>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</si>
  <si>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</si>
  <si>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</si>
  <si>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</si>
  <si>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</si>
  <si>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</si>
  <si>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</si>
  <si>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</si>
  <si>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</si>
  <si>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</si>
  <si>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</si>
  <si>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</si>
  <si>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</si>
  <si>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</si>
  <si>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</si>
  <si>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</si>
  <si>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</si>
  <si>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</si>
  <si>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</si>
  <si>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</si>
  <si>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</si>
  <si>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</si>
  <si>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</si>
  <si>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</si>
  <si>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</si>
  <si>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</si>
  <si>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</si>
  <si>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</si>
  <si>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</si>
  <si>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</si>
  <si>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</si>
  <si>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</si>
  <si>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</si>
  <si>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</si>
  <si>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</si>
  <si>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</si>
  <si>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</si>
  <si>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</si>
  <si>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</si>
  <si>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</si>
  <si>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</si>
  <si>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</si>
  <si>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</si>
  <si>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</si>
  <si>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</si>
  <si>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</si>
  <si>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</si>
  <si>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</si>
  <si>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</si>
  <si>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</si>
  <si>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</si>
  <si>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</si>
  <si>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</si>
  <si>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</si>
  <si>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</si>
  <si>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</si>
  <si>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</si>
  <si>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</si>
  <si>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</si>
  <si>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</si>
  <si>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</si>
  <si>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</si>
  <si>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</si>
  <si>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</si>
  <si>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</si>
  <si>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</si>
  <si>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</si>
  <si>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</si>
  <si>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</si>
  <si>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</si>
  <si>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</si>
  <si>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</si>
  <si>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</si>
  <si>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</si>
  <si>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</si>
  <si>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</si>
  <si>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</si>
  <si>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</si>
  <si>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</si>
  <si>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</si>
  <si>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</si>
  <si>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</si>
  <si>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</si>
  <si>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</si>
  <si>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</si>
  <si>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</si>
  <si>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</si>
  <si>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</si>
  <si>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</si>
  <si>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</si>
  <si>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</si>
  <si>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</si>
  <si>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</si>
  <si>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</si>
  <si>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</si>
  <si>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</si>
  <si>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</si>
  <si>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</si>
  <si>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</si>
  <si>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</si>
  <si>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</si>
  <si>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</si>
  <si>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</si>
  <si>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</si>
  <si>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</si>
  <si>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</si>
  <si>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</si>
  <si>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</si>
  <si>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</si>
  <si>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</si>
  <si>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</si>
  <si>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</si>
  <si>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</si>
  <si>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</si>
  <si>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</si>
  <si>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</si>
  <si>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</si>
  <si>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</si>
  <si>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</si>
  <si>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</si>
  <si>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</si>
  <si>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</si>
  <si>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</si>
  <si>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</si>
  <si>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</si>
  <si>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</si>
  <si>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</si>
  <si>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</si>
  <si>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</si>
  <si>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</si>
  <si>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</si>
  <si>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</si>
  <si>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</si>
  <si>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</si>
  <si>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</si>
  <si>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</si>
  <si>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</si>
  <si>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</si>
  <si>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</si>
  <si>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</si>
  <si>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</si>
  <si>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</si>
  <si>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</si>
  <si>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</si>
  <si>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</si>
  <si>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</si>
  <si>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</si>
  <si>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</si>
  <si>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</si>
  <si>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</si>
  <si>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</si>
  <si>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</si>
  <si>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</si>
  <si>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</si>
  <si>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</si>
  <si>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</si>
  <si>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</si>
  <si>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</si>
  <si>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</si>
  <si>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</si>
  <si>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</si>
  <si>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</si>
  <si>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</si>
  <si>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</si>
  <si>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</si>
  <si>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</si>
  <si>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</si>
  <si>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</si>
  <si>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</si>
  <si>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</si>
  <si>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</si>
  <si>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</si>
  <si>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</si>
  <si>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</si>
  <si>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</si>
  <si>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</si>
  <si>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</si>
  <si>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</si>
  <si>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</si>
  <si>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</si>
  <si>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</si>
  <si>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</si>
  <si>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</si>
  <si>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</si>
  <si>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</si>
  <si>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</si>
  <si>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</si>
  <si>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</si>
  <si>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</si>
  <si>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</si>
  <si>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</si>
  <si>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</si>
  <si>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</si>
  <si>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</si>
  <si>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</si>
  <si>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</si>
  <si>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</si>
  <si>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</si>
  <si>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</si>
  <si>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</si>
  <si>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</si>
  <si>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</si>
  <si>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</si>
  <si>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</si>
  <si>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</si>
  <si>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</si>
  <si>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</si>
  <si>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</si>
  <si>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</si>
  <si>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</si>
  <si>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</si>
  <si>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</si>
  <si>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</si>
  <si>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</si>
  <si>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</si>
  <si>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</si>
  <si>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</si>
  <si>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</si>
  <si>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</si>
  <si>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</si>
  <si>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</si>
  <si>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</si>
  <si>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</si>
  <si>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</si>
  <si>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</si>
  <si>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</si>
  <si>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</si>
  <si>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</si>
  <si>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</si>
  <si>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</si>
  <si>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</si>
  <si>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</si>
  <si>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</si>
  <si>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</si>
  <si>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</si>
  <si>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</si>
  <si>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</si>
  <si>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</si>
  <si>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</si>
  <si>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</si>
  <si>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</si>
  <si>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</si>
  <si>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</si>
  <si>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</si>
  <si>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</si>
  <si>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</si>
  <si>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</si>
  <si>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</si>
  <si>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</si>
  <si>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</si>
  <si>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</si>
  <si>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</si>
  <si>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</si>
  <si>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</si>
  <si>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</si>
  <si>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</si>
  <si>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</si>
  <si>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</si>
  <si>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</si>
  <si>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</si>
  <si>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</si>
  <si>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</si>
  <si>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</si>
  <si>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</si>
  <si>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</si>
  <si>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</si>
  <si>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</si>
  <si>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</si>
  <si>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</si>
  <si>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</si>
  <si>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</si>
  <si>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</si>
  <si>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</si>
  <si>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</si>
  <si>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</si>
  <si>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</si>
  <si>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</si>
  <si>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</si>
  <si>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</si>
  <si>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</si>
  <si>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</si>
  <si>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</si>
  <si>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</si>
  <si>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</si>
  <si>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</si>
  <si>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</si>
  <si>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</si>
  <si>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</si>
  <si>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</si>
  <si>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</si>
  <si>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</si>
  <si>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</si>
  <si>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</si>
  <si>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</si>
  <si>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</si>
  <si>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</si>
  <si>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</si>
  <si>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</si>
  <si>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</si>
  <si>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</si>
  <si>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</si>
  <si>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</si>
  <si>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</si>
  <si>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</si>
  <si>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</si>
  <si>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</si>
  <si>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</si>
  <si>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</si>
  <si>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</si>
  <si>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</si>
  <si>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</si>
  <si>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</si>
  <si>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</si>
  <si>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</si>
  <si>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</si>
  <si>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</si>
  <si>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</si>
  <si>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</si>
  <si>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</si>
  <si>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</si>
  <si>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</si>
  <si>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</si>
  <si>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</si>
  <si>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</si>
  <si>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</si>
  <si>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</si>
  <si>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</si>
  <si>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</si>
  <si>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</si>
  <si>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</si>
  <si>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</si>
  <si>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</si>
  <si>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</si>
  <si>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</si>
  <si>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</si>
  <si>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</si>
  <si>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</si>
  <si>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</si>
  <si>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</si>
  <si>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</si>
  <si>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</si>
  <si>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</si>
  <si>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</si>
  <si>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</si>
  <si>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</si>
  <si>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</si>
  <si>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</si>
  <si>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</si>
  <si>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</si>
  <si>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</si>
  <si>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</si>
  <si>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</si>
  <si>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</si>
  <si>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</si>
  <si>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</si>
  <si>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</si>
  <si>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</si>
  <si>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</si>
  <si>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</si>
  <si>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</si>
  <si>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</si>
  <si>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</si>
  <si>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</si>
  <si>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</si>
  <si>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</si>
  <si>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</si>
  <si>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</si>
  <si>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</si>
  <si>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</si>
  <si>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</si>
  <si>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</si>
  <si>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</si>
  <si>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</si>
  <si>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</si>
  <si>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</si>
  <si>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</si>
  <si>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</si>
  <si>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</si>
  <si>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</si>
  <si>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</si>
  <si>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</si>
  <si>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</si>
  <si>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</si>
  <si>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</si>
  <si>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</si>
  <si>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</si>
  <si>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</si>
  <si>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</si>
  <si>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</si>
  <si>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</si>
  <si>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</si>
  <si>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</si>
  <si>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</si>
  <si>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</si>
  <si>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</si>
  <si>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</si>
  <si>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</si>
  <si>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</si>
  <si>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</si>
  <si>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</si>
  <si>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</si>
  <si>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</si>
  <si>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</si>
  <si>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</si>
  <si>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</si>
  <si>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</si>
  <si>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</si>
  <si>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</si>
  <si>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</si>
  <si>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</si>
  <si>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</si>
  <si>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</si>
  <si>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</si>
  <si>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</si>
  <si>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</si>
  <si>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</si>
  <si>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</si>
  <si>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</si>
  <si>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</si>
  <si>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</si>
  <si>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</si>
  <si>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</si>
  <si>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</si>
  <si>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</si>
  <si>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</si>
  <si>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</si>
  <si>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</si>
  <si>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</si>
  <si>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</si>
  <si>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</si>
  <si>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</si>
  <si>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</si>
  <si>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</si>
  <si>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</si>
  <si>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</si>
  <si>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</si>
  <si>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</si>
  <si>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</si>
  <si>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</si>
  <si>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</si>
  <si>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</si>
  <si>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</si>
  <si>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</si>
  <si>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</si>
  <si>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</si>
  <si>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</si>
  <si>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</si>
  <si>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</si>
  <si>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</si>
  <si>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</si>
  <si>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</si>
  <si>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</si>
  <si>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</si>
  <si>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</si>
  <si>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</si>
  <si>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</si>
  <si>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</si>
  <si>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</si>
  <si>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</si>
  <si>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</si>
  <si>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</si>
  <si>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</si>
  <si>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</si>
  <si>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</si>
  <si>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</si>
  <si>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</si>
  <si>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</si>
  <si>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</si>
  <si>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</si>
  <si>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</si>
  <si>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</si>
  <si>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</si>
  <si>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</si>
  <si>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</si>
  <si>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</si>
  <si>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</si>
  <si>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</si>
  <si>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</si>
  <si>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</si>
  <si>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</si>
  <si>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</si>
  <si>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</si>
  <si>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</si>
  <si>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</si>
  <si>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</si>
  <si>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</si>
  <si>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</si>
  <si>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</si>
  <si>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</si>
  <si>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</si>
  <si>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</si>
  <si>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</si>
  <si>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</si>
  <si>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</si>
  <si>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</si>
  <si>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</si>
  <si>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</si>
  <si>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</si>
  <si>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</si>
  <si>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</si>
  <si>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</si>
  <si>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</si>
  <si>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</si>
  <si>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</si>
  <si>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</si>
  <si>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</si>
  <si>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</si>
  <si>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</si>
  <si>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</si>
  <si>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</si>
  <si>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</si>
  <si>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</si>
  <si>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</si>
  <si>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</si>
  <si>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</si>
  <si>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</si>
  <si>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</si>
  <si>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</si>
  <si>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</si>
  <si>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</si>
  <si>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</si>
  <si>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</si>
  <si>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</si>
  <si>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</si>
  <si>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</si>
  <si>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</si>
  <si>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</si>
  <si>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</si>
  <si>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</si>
  <si>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</si>
  <si>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</si>
  <si>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</si>
  <si>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</si>
  <si>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</si>
  <si>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</si>
  <si>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</si>
  <si>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</si>
  <si>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</si>
  <si>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</si>
  <si>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</si>
  <si>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</si>
  <si>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</si>
  <si>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</si>
  <si>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</si>
  <si>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</si>
  <si>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</si>
  <si>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</si>
  <si>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</si>
  <si>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</si>
  <si>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</si>
  <si>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</si>
  <si>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</si>
  <si>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</si>
  <si>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</si>
  <si>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</si>
  <si>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</si>
  <si>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</si>
  <si>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</si>
  <si>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</si>
  <si>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</si>
  <si>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</si>
  <si>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</si>
  <si>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</si>
  <si>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</si>
  <si>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</si>
  <si>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</si>
  <si>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</si>
  <si>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</si>
  <si>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</si>
  <si>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</si>
  <si>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</si>
  <si>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</si>
  <si>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</si>
  <si>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</si>
  <si>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</si>
  <si>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</si>
  <si>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</si>
  <si>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</si>
  <si>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</si>
  <si>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</si>
  <si>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</si>
  <si>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</si>
  <si>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</si>
  <si>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</si>
  <si>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</si>
  <si>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</si>
  <si>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</si>
  <si>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</si>
  <si>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</si>
  <si>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</si>
  <si>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</si>
  <si>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</si>
  <si>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</si>
  <si>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</si>
  <si>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</si>
  <si>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</si>
  <si>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</si>
  <si>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</si>
  <si>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</si>
  <si>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</si>
  <si>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</si>
  <si>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</si>
  <si>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</si>
  <si>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</si>
  <si>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</si>
  <si>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</si>
  <si>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</si>
  <si>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</si>
  <si>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</si>
  <si>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</si>
  <si>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</si>
  <si>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</si>
  <si>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</si>
  <si>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</si>
  <si>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</si>
  <si>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</si>
  <si>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</si>
  <si>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</si>
  <si>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</si>
  <si>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</si>
  <si>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</si>
  <si>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</si>
  <si>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</si>
  <si>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</si>
  <si>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</si>
  <si>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</si>
  <si>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</si>
  <si>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</si>
  <si>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</si>
  <si>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</si>
  <si>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</si>
  <si>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</si>
  <si>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</si>
  <si>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</si>
  <si>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</si>
  <si>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</si>
  <si>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</si>
  <si>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</si>
  <si>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</si>
  <si>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</si>
  <si>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</si>
  <si>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</si>
  <si>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</si>
  <si>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</si>
  <si>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</si>
  <si>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</si>
  <si>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</si>
  <si>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</si>
  <si>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</si>
  <si>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</si>
  <si>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</si>
  <si>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</si>
  <si>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</si>
  <si>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</si>
  <si>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</si>
  <si>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</si>
  <si>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</si>
  <si>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</si>
  <si>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</si>
  <si>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</si>
  <si>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</si>
  <si>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</si>
  <si>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</si>
  <si>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</si>
  <si>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</si>
  <si>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</si>
  <si>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</si>
  <si>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</si>
  <si>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</si>
  <si>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</si>
  <si>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</si>
  <si>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</si>
  <si>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</si>
  <si>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</si>
  <si>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</si>
  <si>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</si>
  <si>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</si>
  <si>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</si>
  <si>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</si>
  <si>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</si>
  <si>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</si>
  <si>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</si>
  <si>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</si>
  <si>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</si>
  <si>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</si>
  <si>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</si>
  <si>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</si>
  <si>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</si>
  <si>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</si>
  <si>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</si>
  <si>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</si>
  <si>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</si>
  <si>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</si>
  <si>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</si>
  <si>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</si>
  <si>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</si>
  <si>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</si>
  <si>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</si>
  <si>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</si>
  <si>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</si>
  <si>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</si>
  <si>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</si>
  <si>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</si>
  <si>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</si>
  <si>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</si>
  <si>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</si>
  <si>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</si>
  <si>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</si>
  <si>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</si>
  <si>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</si>
  <si>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</si>
  <si>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</si>
  <si>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</si>
  <si>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</si>
  <si>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</si>
  <si>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</si>
  <si>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</si>
  <si>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</si>
  <si>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</si>
  <si>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</si>
  <si>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</si>
  <si>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</si>
  <si>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</si>
  <si>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</si>
  <si>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</si>
  <si>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</si>
  <si>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</si>
  <si>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</si>
  <si>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</si>
  <si>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</si>
  <si>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</si>
  <si>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</si>
  <si>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</si>
  <si>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</si>
  <si>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</si>
  <si>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</si>
  <si>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</si>
  <si>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</si>
  <si>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</si>
  <si>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</si>
  <si>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</si>
  <si>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</si>
  <si>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</si>
  <si>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</si>
  <si>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</si>
  <si>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</si>
  <si>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</si>
  <si>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</si>
  <si>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</si>
  <si>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</si>
  <si>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</si>
  <si>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</si>
  <si>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</si>
  <si>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</si>
  <si>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</si>
  <si>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</si>
  <si>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</si>
  <si>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</si>
  <si>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</si>
  <si>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</si>
  <si>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</si>
  <si>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</si>
  <si>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</si>
  <si>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</si>
  <si>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</si>
  <si>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</si>
  <si>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</si>
  <si>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</si>
  <si>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</si>
  <si>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</si>
  <si>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</si>
  <si>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</si>
  <si>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</si>
  <si>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</si>
  <si>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</si>
  <si>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</si>
  <si>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</si>
  <si>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</si>
  <si>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</si>
  <si>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</si>
  <si>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</si>
  <si>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</si>
  <si>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</si>
  <si>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</si>
  <si>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</si>
  <si>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</si>
  <si>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</si>
  <si>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</si>
  <si>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</si>
  <si>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</si>
  <si>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</si>
  <si>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</si>
  <si>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</si>
  <si>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</si>
  <si>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</si>
  <si>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</si>
  <si>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</si>
  <si>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</si>
  <si>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</si>
  <si>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</si>
  <si>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</si>
  <si>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</si>
  <si>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</si>
  <si>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</si>
  <si>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</si>
  <si>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</si>
  <si>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</si>
  <si>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</si>
  <si>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</si>
  <si>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</si>
  <si>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</si>
  <si>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</si>
  <si>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</si>
  <si>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</si>
  <si>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</si>
  <si>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</si>
  <si>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</si>
  <si>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</si>
  <si>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</si>
  <si>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</si>
  <si>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</si>
  <si>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</si>
  <si>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</si>
  <si>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</si>
  <si>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</si>
  <si>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</si>
  <si>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</si>
  <si>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</si>
  <si>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</si>
  <si>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</si>
  <si>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</si>
  <si>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</si>
  <si>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</si>
  <si>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</si>
  <si>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</si>
  <si>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</si>
  <si>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</si>
  <si>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</si>
  <si>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</si>
  <si>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</si>
  <si>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</si>
  <si>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</si>
  <si>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</si>
  <si>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</si>
  <si>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</si>
  <si>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</si>
  <si>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</si>
  <si>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</si>
  <si>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</si>
  <si>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</si>
  <si>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</si>
  <si>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</si>
  <si>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</si>
  <si>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</si>
  <si>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</si>
  <si>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</si>
  <si>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</si>
  <si>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</si>
  <si>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</si>
  <si>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</si>
  <si>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</si>
  <si>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</si>
  <si>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</si>
  <si>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</si>
  <si>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</si>
  <si>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</si>
  <si>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</si>
  <si>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</si>
  <si>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</si>
  <si>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</si>
  <si>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</si>
  <si>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</si>
  <si>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</si>
  <si>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</si>
  <si>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</si>
  <si>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</si>
  <si>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</si>
  <si>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</si>
  <si>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</si>
  <si>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</si>
  <si>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</si>
  <si>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</si>
  <si>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</si>
  <si>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</si>
  <si>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</si>
  <si>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</si>
  <si>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</si>
  <si>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</si>
  <si>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</si>
  <si>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</si>
  <si>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</si>
  <si>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</si>
  <si>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</si>
  <si>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</si>
  <si>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</si>
  <si>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</si>
  <si>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</si>
  <si>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</si>
  <si>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</si>
  <si>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</si>
  <si>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</si>
  <si>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</si>
  <si>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</si>
  <si>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</si>
  <si>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</si>
  <si>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</si>
  <si>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</si>
  <si>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</si>
  <si>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</si>
  <si>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</si>
  <si>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</si>
  <si>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</si>
  <si>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</si>
  <si>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</si>
  <si>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</si>
  <si>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</si>
  <si>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</si>
  <si>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</si>
  <si>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</si>
  <si>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</si>
  <si>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</si>
  <si>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</si>
  <si>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</si>
  <si>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</si>
  <si>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</si>
  <si>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</si>
  <si>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</si>
  <si>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</si>
  <si>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</si>
  <si>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</si>
  <si>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</si>
  <si>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</si>
  <si>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</si>
  <si>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</si>
  <si>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</si>
  <si>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</si>
  <si>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</si>
  <si>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</si>
  <si>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</si>
  <si>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</si>
  <si>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</si>
  <si>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</si>
  <si>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</si>
  <si>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</si>
  <si>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</si>
  <si>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</si>
  <si>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</si>
  <si>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</si>
  <si>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</si>
  <si>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</si>
  <si>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</si>
  <si>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</si>
  <si>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</si>
  <si>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</si>
  <si>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</si>
  <si>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</si>
  <si>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</si>
  <si>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</si>
  <si>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</si>
  <si>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</si>
  <si>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</si>
  <si>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</si>
  <si>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</si>
  <si>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</si>
  <si>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</si>
  <si>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</si>
  <si>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</si>
  <si>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</si>
  <si>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</si>
  <si>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</si>
  <si>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</si>
  <si>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</si>
  <si>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</si>
  <si>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</si>
  <si>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</si>
  <si>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</si>
  <si>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</si>
  <si>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</si>
  <si>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</si>
  <si>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</si>
  <si>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</si>
  <si>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</si>
  <si>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</si>
  <si>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</si>
  <si>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</si>
  <si>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</si>
  <si>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</si>
  <si>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</si>
  <si>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</si>
  <si>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</si>
  <si>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</si>
  <si>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</si>
  <si>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</si>
  <si>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</si>
  <si>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</si>
  <si>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</si>
  <si>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</si>
  <si>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</si>
  <si>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</si>
  <si>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</si>
  <si>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</si>
  <si>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</si>
  <si>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</si>
  <si>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</si>
  <si>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</si>
  <si>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</si>
  <si>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</si>
  <si>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</si>
  <si>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</si>
  <si>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</si>
  <si>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</si>
  <si>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</si>
  <si>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</si>
  <si>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</si>
  <si>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</si>
  <si>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</si>
  <si>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</si>
  <si>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</si>
  <si>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</si>
  <si>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</si>
  <si>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</si>
  <si>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</si>
  <si>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</si>
  <si>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</si>
  <si>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</si>
  <si>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</si>
  <si>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</si>
  <si>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</si>
  <si>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</si>
  <si>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</si>
  <si>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</si>
  <si>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</si>
  <si>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</si>
  <si>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</si>
  <si>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</si>
  <si>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</si>
  <si>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</si>
  <si>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</si>
  <si>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</si>
  <si>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</si>
  <si>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</si>
  <si>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</si>
  <si>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</si>
  <si>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</si>
  <si>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</si>
  <si>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</si>
  <si>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</si>
  <si>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</si>
  <si>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</si>
  <si>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</si>
  <si>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</si>
  <si>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</si>
  <si>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</si>
  <si>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</si>
  <si>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</si>
  <si>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</si>
  <si>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</si>
  <si>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</si>
  <si>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</si>
  <si>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</si>
  <si>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</si>
  <si>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</si>
  <si>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</si>
  <si>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</si>
  <si>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</si>
  <si>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</si>
  <si>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</si>
  <si>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</si>
  <si>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</si>
  <si>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</si>
  <si>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</si>
  <si>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</si>
  <si>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</si>
  <si>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</si>
  <si>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</si>
  <si>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</si>
  <si>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</si>
  <si>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</si>
  <si>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</si>
  <si>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</si>
  <si>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</si>
  <si>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</si>
  <si>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</si>
  <si>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</si>
  <si>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</si>
  <si>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</si>
  <si>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</si>
  <si>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</si>
  <si>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</si>
  <si>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</si>
  <si>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</si>
  <si>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</si>
  <si>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</si>
  <si>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</si>
  <si>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</si>
  <si>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</si>
  <si>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</si>
  <si>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</si>
  <si>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</si>
  <si>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</si>
  <si>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</si>
  <si>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</si>
  <si>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</si>
  <si>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</si>
  <si>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</si>
  <si>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</si>
  <si>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</si>
  <si>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</si>
  <si>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</si>
  <si>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</si>
  <si>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</si>
  <si>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</si>
  <si>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</si>
  <si>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</si>
  <si>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</si>
  <si>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</si>
  <si>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</si>
  <si>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</si>
  <si>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</si>
  <si>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</si>
  <si>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</si>
  <si>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</si>
  <si>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</si>
  <si>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</si>
  <si>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</si>
  <si>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</si>
  <si>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</si>
  <si>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</si>
  <si>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</si>
  <si>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</si>
  <si>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</si>
  <si>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</si>
  <si>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</si>
  <si>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</si>
  <si>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</si>
  <si>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</si>
  <si>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</si>
  <si>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</si>
  <si>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</si>
  <si>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</si>
  <si>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</si>
  <si>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</si>
  <si>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</si>
  <si>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</si>
  <si>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</si>
  <si>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</si>
  <si>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</si>
  <si>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</si>
  <si>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</si>
  <si>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</si>
  <si>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</si>
  <si>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</si>
  <si>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</si>
  <si>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</si>
  <si>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</si>
  <si>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</si>
  <si>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</si>
  <si>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</si>
  <si>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</si>
  <si>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</si>
  <si>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</si>
  <si>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</si>
  <si>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</si>
  <si>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</si>
  <si>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</si>
  <si>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</si>
  <si>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</si>
  <si>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</si>
  <si>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</si>
  <si>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</si>
  <si>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</si>
  <si>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</si>
  <si>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</si>
  <si>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</si>
  <si>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</si>
  <si>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</si>
  <si>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</si>
  <si>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</si>
  <si>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</si>
  <si>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</si>
  <si>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</si>
  <si>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</si>
  <si>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</si>
  <si>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</si>
  <si>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</si>
  <si>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</si>
  <si>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</si>
  <si>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</si>
  <si>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</si>
  <si>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</si>
  <si>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</si>
  <si>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</si>
  <si>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</si>
  <si>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</si>
  <si>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</si>
  <si>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</si>
  <si>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</si>
  <si>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</si>
  <si>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</si>
  <si>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</si>
  <si>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</si>
  <si>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</si>
  <si>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</si>
  <si>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</si>
  <si>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</si>
  <si>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</si>
  <si>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</si>
  <si>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</si>
  <si>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</si>
  <si>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</si>
  <si>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</si>
  <si>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</si>
  <si>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</si>
  <si>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</si>
  <si>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</si>
  <si>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</si>
  <si>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</si>
  <si>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</si>
  <si>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</si>
  <si>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</si>
  <si>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</si>
  <si>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</si>
  <si>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</si>
  <si>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</si>
  <si>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</si>
  <si>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</si>
  <si>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</si>
  <si>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</si>
  <si>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</si>
  <si>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</si>
  <si>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</si>
  <si>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</si>
  <si>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</si>
  <si>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</si>
  <si>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</si>
  <si>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</si>
  <si>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</si>
  <si>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</si>
  <si>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</si>
  <si>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</si>
  <si>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</si>
  <si>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</si>
  <si>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</si>
  <si>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</si>
  <si>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</si>
  <si>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</si>
  <si>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</si>
  <si>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</si>
  <si>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</si>
  <si>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</si>
  <si>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</si>
  <si>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</si>
  <si>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</si>
  <si>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</si>
  <si>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</si>
  <si>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</si>
  <si>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</si>
  <si>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</si>
  <si>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</si>
  <si>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</si>
  <si>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</si>
  <si>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</si>
  <si>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</si>
  <si>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</si>
  <si>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</si>
  <si>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</si>
  <si>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</si>
  <si>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</si>
  <si>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</si>
  <si>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</si>
  <si>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</si>
  <si>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</si>
  <si>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</si>
  <si>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</si>
  <si>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</si>
  <si>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</si>
  <si>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</si>
  <si>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</si>
  <si>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</si>
  <si>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</si>
  <si>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</si>
  <si>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</si>
  <si>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</si>
  <si>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</si>
  <si>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</si>
  <si>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</si>
  <si>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</si>
  <si>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</si>
  <si>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</si>
  <si>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</si>
  <si>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</si>
  <si>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</si>
  <si>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</si>
  <si>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</si>
  <si>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</si>
  <si>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</si>
  <si>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</si>
  <si>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</si>
  <si>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</si>
  <si>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</si>
  <si>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</si>
  <si>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</si>
  <si>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</si>
  <si>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</si>
  <si>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</si>
  <si>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</si>
  <si>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</si>
  <si>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</si>
  <si>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</si>
  <si>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</si>
  <si>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</si>
  <si>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</si>
  <si>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</si>
  <si>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</si>
  <si>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</si>
  <si>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</si>
  <si>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</si>
  <si>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</si>
  <si>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</si>
  <si>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</si>
  <si>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</si>
  <si>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</si>
  <si>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</si>
  <si>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</si>
  <si>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</si>
  <si>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</si>
  <si>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</si>
  <si>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</si>
  <si>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</si>
  <si>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</si>
  <si>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</si>
  <si>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</si>
  <si>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</si>
  <si>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</si>
  <si>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</si>
  <si>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</si>
  <si>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</si>
  <si>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</si>
  <si>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</si>
  <si>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</si>
  <si>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</si>
  <si>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</si>
  <si>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</si>
  <si>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</si>
  <si>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</si>
  <si>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</si>
  <si>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</si>
  <si>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</si>
  <si>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</si>
  <si>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</si>
  <si>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</si>
  <si>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</si>
  <si>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</si>
  <si>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</si>
  <si>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</si>
  <si>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</si>
  <si>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</si>
  <si>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</si>
  <si>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</si>
  <si>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</si>
  <si>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</si>
  <si>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</si>
  <si>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</si>
  <si>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</si>
  <si>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</si>
  <si>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</si>
  <si>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</si>
  <si>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</si>
  <si>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</si>
  <si>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</si>
  <si>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</si>
  <si>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</si>
  <si>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</si>
  <si>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</si>
  <si>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</si>
  <si>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</si>
  <si>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</si>
  <si>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</si>
  <si>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</si>
  <si>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</si>
  <si>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</si>
  <si>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</si>
  <si>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</si>
  <si>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</si>
  <si>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</si>
  <si>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</si>
  <si>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</si>
  <si>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</si>
  <si>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</si>
  <si>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</si>
  <si>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</si>
  <si>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</si>
  <si>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</si>
  <si>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</si>
  <si>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</si>
  <si>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</si>
  <si>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</si>
  <si>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</si>
  <si>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</si>
  <si>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</si>
  <si>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</si>
  <si>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</si>
  <si>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</si>
  <si>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</si>
  <si>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</si>
  <si>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</si>
  <si>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</si>
  <si>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</si>
  <si>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</si>
  <si>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</si>
  <si>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</si>
  <si>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</si>
  <si>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</si>
  <si>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</si>
  <si>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</si>
  <si>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</si>
  <si>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</si>
  <si>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</si>
  <si>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</si>
  <si>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</si>
  <si>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</si>
  <si>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</si>
  <si>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</si>
  <si>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</si>
  <si>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</si>
  <si>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</si>
  <si>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</si>
  <si>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</si>
  <si>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</si>
  <si>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</si>
  <si>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</si>
  <si>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</si>
  <si>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</si>
  <si>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</si>
  <si>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</si>
  <si>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</si>
  <si>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</si>
  <si>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</si>
  <si>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</si>
  <si>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</si>
  <si>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</si>
  <si>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</si>
  <si>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</si>
  <si>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</si>
  <si>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</si>
  <si>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</si>
  <si>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</si>
  <si>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</si>
  <si>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</si>
  <si>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</si>
  <si>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</si>
  <si>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</si>
  <si>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</si>
  <si>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</si>
  <si>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</si>
  <si>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</si>
  <si>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</si>
  <si>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</si>
  <si>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</si>
  <si>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</si>
  <si>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</si>
  <si>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</si>
  <si>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</si>
  <si>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</si>
  <si>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</si>
  <si>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</si>
  <si>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</si>
  <si>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</si>
  <si>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</si>
  <si>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</si>
  <si>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</si>
  <si>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</si>
  <si>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</si>
  <si>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</si>
  <si>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</si>
  <si>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</si>
  <si>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</si>
  <si>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</si>
  <si>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</si>
  <si>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</si>
  <si>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</si>
  <si>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</si>
  <si>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</si>
  <si>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</si>
  <si>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</si>
  <si>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</si>
  <si>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</si>
  <si>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</si>
  <si>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</si>
  <si>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</si>
  <si>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</si>
  <si>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</si>
  <si>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</si>
  <si>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</si>
  <si>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</si>
  <si>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</si>
  <si>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</si>
  <si>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</si>
  <si>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</si>
  <si>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</si>
  <si>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</si>
  <si>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</si>
  <si>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</si>
  <si>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</si>
  <si>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</si>
  <si>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</si>
  <si>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</si>
  <si>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</si>
  <si>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</si>
  <si>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</si>
  <si>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</si>
  <si>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</si>
  <si>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</si>
  <si>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</si>
  <si>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</si>
  <si>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</si>
  <si>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</si>
  <si>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</si>
  <si>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</si>
  <si>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</si>
  <si>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</si>
  <si>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</si>
  <si>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</si>
  <si>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</si>
  <si>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</si>
  <si>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</si>
  <si>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</si>
  <si>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</si>
  <si>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</si>
  <si>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</si>
  <si>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</si>
  <si>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</si>
  <si>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</si>
  <si>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</si>
  <si>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</si>
  <si>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</si>
  <si>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</si>
  <si>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</si>
  <si>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</si>
  <si>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</si>
  <si>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</si>
  <si>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</si>
  <si>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</si>
  <si>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</si>
  <si>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</si>
  <si>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</si>
  <si>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</si>
  <si>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</si>
  <si>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</si>
  <si>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</si>
  <si>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</si>
  <si>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</si>
  <si>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</si>
  <si>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</si>
  <si>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</si>
  <si>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</si>
  <si>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</si>
  <si>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</si>
  <si>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</si>
  <si>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</si>
  <si>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</si>
  <si>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</si>
  <si>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</si>
  <si>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</si>
  <si>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</si>
  <si>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</si>
  <si>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</si>
  <si>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</si>
  <si>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</si>
  <si>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</si>
  <si>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</si>
  <si>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</si>
  <si>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</si>
  <si>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</si>
  <si>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</si>
  <si>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</si>
  <si>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</si>
  <si>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</si>
  <si>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</si>
  <si>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</si>
  <si>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</si>
  <si>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</si>
  <si>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</si>
  <si>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</si>
  <si>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</si>
  <si>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</si>
  <si>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</si>
  <si>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</si>
  <si>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</si>
  <si>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</si>
  <si>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</si>
  <si>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</si>
  <si>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</si>
  <si>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</si>
  <si>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</si>
  <si>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</si>
  <si>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</si>
  <si>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</si>
  <si>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</si>
  <si>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</si>
  <si>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</si>
  <si>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</si>
  <si>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</si>
  <si>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</si>
  <si>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</si>
  <si>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</si>
  <si>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</si>
  <si>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</si>
  <si>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</si>
  <si>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</si>
  <si>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</si>
  <si>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</si>
  <si>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</si>
  <si>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</si>
  <si>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</si>
  <si>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</si>
  <si>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</si>
  <si>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</si>
  <si>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</si>
  <si>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</si>
  <si>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</si>
  <si>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</si>
  <si>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</si>
  <si>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</si>
  <si>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</si>
  <si>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</si>
  <si>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</si>
  <si>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</si>
  <si>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</si>
  <si>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</si>
  <si>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</si>
  <si>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</si>
  <si>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</si>
  <si>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</si>
  <si>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</si>
  <si>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</si>
  <si>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</si>
  <si>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</si>
  <si>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</si>
  <si>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</si>
  <si>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</si>
  <si>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</si>
  <si>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</si>
  <si>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</si>
  <si>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</si>
  <si>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</si>
  <si>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</si>
  <si>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</si>
  <si>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</si>
  <si>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</si>
  <si>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</si>
  <si>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</si>
  <si>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</si>
  <si>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</si>
  <si>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</si>
  <si>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</si>
  <si>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</si>
  <si>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</si>
  <si>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</si>
  <si>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</si>
  <si>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</si>
  <si>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</si>
  <si>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</si>
  <si>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</si>
  <si>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</si>
  <si>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</si>
  <si>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</si>
  <si>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</si>
  <si>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</si>
  <si>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</si>
  <si>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</si>
  <si>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</si>
  <si>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</si>
  <si>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</si>
  <si>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</si>
  <si>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</si>
  <si>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</si>
  <si>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</si>
  <si>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</si>
  <si>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</si>
  <si>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</si>
  <si>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</si>
  <si>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</si>
  <si>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</si>
  <si>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</si>
  <si>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</si>
  <si>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</si>
  <si>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</si>
  <si>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</si>
  <si>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</si>
  <si>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</si>
  <si>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</si>
  <si>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</si>
  <si>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</si>
  <si>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</si>
  <si>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</si>
  <si>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</si>
  <si>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</si>
  <si>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</si>
  <si>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</si>
  <si>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</si>
  <si>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</si>
  <si>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</si>
  <si>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</si>
  <si>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</si>
  <si>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</si>
  <si>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</si>
  <si>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</si>
  <si>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</si>
  <si>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</si>
  <si>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</si>
  <si>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</si>
  <si>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</si>
  <si>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</si>
  <si>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</si>
  <si>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</si>
  <si>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</si>
  <si>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</si>
  <si>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</si>
  <si>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</si>
  <si>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</si>
  <si>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</si>
  <si>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</si>
  <si>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</si>
  <si>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</si>
  <si>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</si>
  <si>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</si>
  <si>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</si>
  <si>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</si>
  <si>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</si>
  <si>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</si>
  <si>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</si>
  <si>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</si>
  <si>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</si>
  <si>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</si>
  <si>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</si>
  <si>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</si>
  <si>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</si>
  <si>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</si>
  <si>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</si>
  <si>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</si>
  <si>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</si>
  <si>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</si>
  <si>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</si>
  <si>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</si>
  <si>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</si>
  <si>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</si>
  <si>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</si>
  <si>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</si>
  <si>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</si>
  <si>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</si>
  <si>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</si>
  <si>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</si>
  <si>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</si>
  <si>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</si>
  <si>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</si>
  <si>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</si>
  <si>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</si>
  <si>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</si>
  <si>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</si>
  <si>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</si>
  <si>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</si>
  <si>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</si>
  <si>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</si>
  <si>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</si>
  <si>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</si>
  <si>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</si>
  <si>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</si>
  <si>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</si>
  <si>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</si>
  <si>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</si>
  <si>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</si>
  <si>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</si>
  <si>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</si>
  <si>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</si>
  <si>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</si>
  <si>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</si>
  <si>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</si>
  <si>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</si>
  <si>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</si>
  <si>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</si>
  <si>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</si>
  <si>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</si>
  <si>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</si>
  <si>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</si>
  <si>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</si>
  <si>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</si>
  <si>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</si>
  <si>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</si>
  <si>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</si>
  <si>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</si>
  <si>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</si>
  <si>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</si>
  <si>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</si>
  <si>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</si>
  <si>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</si>
  <si>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</si>
  <si>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</si>
  <si>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</si>
  <si>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</si>
  <si>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</si>
  <si>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</si>
  <si>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</si>
  <si>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</si>
  <si>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</si>
  <si>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</si>
  <si>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</si>
  <si>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</si>
  <si>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</si>
  <si>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</si>
  <si>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</si>
  <si>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</si>
  <si>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</si>
  <si>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</si>
  <si>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</si>
  <si>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</si>
  <si>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</si>
  <si>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</si>
  <si>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</si>
  <si>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</si>
  <si>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</si>
  <si>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</si>
  <si>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</si>
  <si>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</si>
  <si>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</si>
  <si>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</si>
  <si>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</si>
  <si>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</si>
  <si>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</si>
  <si>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</si>
  <si>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</si>
  <si>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</si>
  <si>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</si>
  <si>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</si>
  <si>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</si>
  <si>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</si>
  <si>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</si>
  <si>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</si>
  <si>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</si>
  <si>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</si>
  <si>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</si>
  <si>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</si>
  <si>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</si>
  <si>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</si>
  <si>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</si>
  <si>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</si>
  <si>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</si>
  <si>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</si>
  <si>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</si>
  <si>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</si>
  <si>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</si>
  <si>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</si>
  <si>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</si>
  <si>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</si>
  <si>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</si>
  <si>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</si>
  <si>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</si>
  <si>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</si>
  <si>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</si>
  <si>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</si>
  <si>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</si>
  <si>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</si>
  <si>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</si>
  <si>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</si>
  <si>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</si>
  <si>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</si>
  <si>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</si>
  <si>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</si>
  <si>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</si>
  <si>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</si>
  <si>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</si>
  <si>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</si>
  <si>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</si>
  <si>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</si>
  <si>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</si>
  <si>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</si>
  <si>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</si>
  <si>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</si>
  <si>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</si>
  <si>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</si>
  <si>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</si>
  <si>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</si>
  <si>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</si>
  <si>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</si>
  <si>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</si>
  <si>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</si>
  <si>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</si>
  <si>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</si>
  <si>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</si>
  <si>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</si>
  <si>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</si>
  <si>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</si>
  <si>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</si>
  <si>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</si>
  <si>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</si>
  <si>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</si>
  <si>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</si>
  <si>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</si>
  <si>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</si>
  <si>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</si>
  <si>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</si>
  <si>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</si>
  <si>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</si>
  <si>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</si>
  <si>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</si>
  <si>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</si>
  <si>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</si>
  <si>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</si>
  <si>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</si>
  <si>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</si>
  <si>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</si>
  <si>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</si>
  <si>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</si>
  <si>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</si>
  <si>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</si>
  <si>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</si>
  <si>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</si>
  <si>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</si>
  <si>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</si>
  <si>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</si>
  <si>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</si>
  <si>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</si>
  <si>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</si>
  <si>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</si>
  <si>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</si>
  <si>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</si>
  <si>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</si>
  <si>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</si>
  <si>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</si>
  <si>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</si>
  <si>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</si>
  <si>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</si>
  <si>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</si>
  <si>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</si>
  <si>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</si>
  <si>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</si>
  <si>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</si>
  <si>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</si>
  <si>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</si>
  <si>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</si>
  <si>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</si>
  <si>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</si>
  <si>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</si>
  <si>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</si>
  <si>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</si>
  <si>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</si>
  <si>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</si>
  <si>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</si>
  <si>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</si>
  <si>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</si>
  <si>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</si>
  <si>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</si>
  <si>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</si>
  <si>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</si>
  <si>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</si>
  <si>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</si>
  <si>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</si>
  <si>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</si>
  <si>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</si>
  <si>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</si>
  <si>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</si>
  <si>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</si>
  <si>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</si>
  <si>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</si>
  <si>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</si>
  <si>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</si>
  <si>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</si>
  <si>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</si>
  <si>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</si>
  <si>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</si>
  <si>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</si>
  <si>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</si>
  <si>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</si>
  <si>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</si>
  <si>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</si>
  <si>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</si>
  <si>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</si>
  <si>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</si>
  <si>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</si>
  <si>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</si>
  <si>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</si>
  <si>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</si>
  <si>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</si>
  <si>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</si>
  <si>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</si>
  <si>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</si>
  <si>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</si>
  <si>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</si>
  <si>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</si>
  <si>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</si>
  <si>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</si>
  <si>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</si>
  <si>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</si>
  <si>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</si>
  <si>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</si>
  <si>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</si>
  <si>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</si>
  <si>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</si>
  <si>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</si>
  <si>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</si>
  <si>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</si>
  <si>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</si>
  <si>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</si>
  <si>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</si>
  <si>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</si>
  <si>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</si>
  <si>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</si>
  <si>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</si>
  <si>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</si>
  <si>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</si>
  <si>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</si>
  <si>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</si>
  <si>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</si>
  <si>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</si>
  <si>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</si>
  <si>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</si>
  <si>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</si>
  <si>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</si>
  <si>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</si>
  <si>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</si>
  <si>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</si>
  <si>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</si>
  <si>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</si>
  <si>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</si>
  <si>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</si>
  <si>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</si>
  <si>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</si>
  <si>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</si>
  <si>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</si>
  <si>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</si>
  <si>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</si>
  <si>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</si>
  <si>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</si>
  <si>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</si>
  <si>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</si>
  <si>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</si>
  <si>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</si>
  <si>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</si>
  <si>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</si>
  <si>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</si>
  <si>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</si>
  <si>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</si>
  <si>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</si>
  <si>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</si>
  <si>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</si>
  <si>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</si>
  <si>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</si>
  <si>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</si>
  <si>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</si>
  <si>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</si>
  <si>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</si>
  <si>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</si>
  <si>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</si>
  <si>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</si>
  <si>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</si>
  <si>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</si>
  <si>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</si>
  <si>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</si>
  <si>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</si>
  <si>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</si>
  <si>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</si>
  <si>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</si>
  <si>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</si>
  <si>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</si>
  <si>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</si>
  <si>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</si>
  <si>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</si>
  <si>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</si>
  <si>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</si>
  <si>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</si>
  <si>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</si>
  <si>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</si>
  <si>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</si>
  <si>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</si>
  <si>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</si>
  <si>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</si>
  <si>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</si>
  <si>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</si>
  <si>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</si>
  <si>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</si>
  <si>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</si>
  <si>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</si>
  <si>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</si>
  <si>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</si>
  <si>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</si>
  <si>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</si>
  <si>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</si>
  <si>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</si>
  <si>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</si>
  <si>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</si>
  <si>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</si>
  <si>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</si>
  <si>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</si>
  <si>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</si>
  <si>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</si>
  <si>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</si>
  <si>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</si>
  <si>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</si>
  <si>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</si>
  <si>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</si>
  <si>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</si>
  <si>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</si>
  <si>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</si>
  <si>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</si>
  <si>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</si>
  <si>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</si>
  <si>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</si>
  <si>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</si>
  <si>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</si>
  <si>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</si>
  <si>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</si>
  <si>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</si>
  <si>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</si>
  <si>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</si>
  <si>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</si>
  <si>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</si>
  <si>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</si>
  <si>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</si>
  <si>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</si>
  <si>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</si>
  <si>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</si>
  <si>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</si>
  <si>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</si>
  <si>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</si>
  <si>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</si>
  <si>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</si>
  <si>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</si>
  <si>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</si>
  <si>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</si>
  <si>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</si>
  <si>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</si>
  <si>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</si>
  <si>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</si>
  <si>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</si>
  <si>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</si>
  <si>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</si>
  <si>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</si>
  <si>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</si>
  <si>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</si>
  <si>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</si>
  <si>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</si>
  <si>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</si>
  <si>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</si>
  <si>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</si>
  <si>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</si>
  <si>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</si>
  <si>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</si>
  <si>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</si>
  <si>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</si>
  <si>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</si>
  <si>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</si>
  <si>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</si>
  <si>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</si>
  <si>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</si>
  <si>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</si>
  <si>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</si>
  <si>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</si>
  <si>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</si>
  <si>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</si>
  <si>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</si>
  <si>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</si>
  <si>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</si>
  <si>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</si>
  <si>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</si>
  <si>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</si>
  <si>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</si>
  <si>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</si>
  <si>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</si>
  <si>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</si>
  <si>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</si>
  <si>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</si>
  <si>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</si>
  <si>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</si>
  <si>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</si>
  <si>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</si>
  <si>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</si>
  <si>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</si>
  <si>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</si>
  <si>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</si>
  <si>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</si>
  <si>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</si>
  <si>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</si>
  <si>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</si>
  <si>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</si>
  <si>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</si>
  <si>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</si>
  <si>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</si>
  <si>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</si>
  <si>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</si>
  <si>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</si>
  <si>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</si>
  <si>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</si>
  <si>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</si>
  <si>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</si>
  <si>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</si>
  <si>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</si>
  <si>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</si>
  <si>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</si>
  <si>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</si>
  <si>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</si>
  <si>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</si>
  <si>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</si>
  <si>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</si>
  <si>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</si>
  <si>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</si>
  <si>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</si>
  <si>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</si>
  <si>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</si>
  <si>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</si>
  <si>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</si>
  <si>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</si>
  <si>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</si>
  <si>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</si>
  <si>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</si>
  <si>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</si>
  <si>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</si>
  <si>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</si>
  <si>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</si>
  <si>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</si>
  <si>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</si>
  <si>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</si>
  <si>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</si>
  <si>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</si>
  <si>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</si>
  <si>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</si>
  <si>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</si>
  <si>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</si>
  <si>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</si>
  <si>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</si>
  <si>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</si>
  <si>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</si>
  <si>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</si>
  <si>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</si>
  <si>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</si>
  <si>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</si>
  <si>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</si>
  <si>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</si>
  <si>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</si>
  <si>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</si>
  <si>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</si>
  <si>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</si>
  <si>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</si>
  <si>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</si>
  <si>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</si>
  <si>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</si>
  <si>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</si>
  <si>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</si>
  <si>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</si>
  <si>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</si>
  <si>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</si>
  <si>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</si>
  <si>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</si>
  <si>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</si>
  <si>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</si>
  <si>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</si>
  <si>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</si>
  <si>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</si>
  <si>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</si>
  <si>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</si>
  <si>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</si>
  <si>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</si>
  <si>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</si>
  <si>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</si>
  <si>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</si>
  <si>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</si>
  <si>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</si>
  <si>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</si>
  <si>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</si>
  <si>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</si>
  <si>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</si>
  <si>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</si>
  <si>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</si>
  <si>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</si>
  <si>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</si>
  <si>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</si>
  <si>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</si>
  <si>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</si>
  <si>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</si>
  <si>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</si>
  <si>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</si>
  <si>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</si>
  <si>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</si>
  <si>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</si>
  <si>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</si>
  <si>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</si>
  <si>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</si>
  <si>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</si>
  <si>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</si>
  <si>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</si>
  <si>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</si>
  <si>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</si>
  <si>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</si>
  <si>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</si>
  <si>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</si>
  <si>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</si>
  <si>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</si>
  <si>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</si>
  <si>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</si>
  <si>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</si>
  <si>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</si>
  <si>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</si>
  <si>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</si>
  <si>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</si>
  <si>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</si>
  <si>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</si>
  <si>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</si>
  <si>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</si>
  <si>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</si>
  <si>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</si>
  <si>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</si>
  <si>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</si>
  <si>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</si>
  <si>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</si>
  <si>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</si>
  <si>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</si>
  <si>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</si>
  <si>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</si>
  <si>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</si>
  <si>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</si>
  <si>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</si>
  <si>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</si>
  <si>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</si>
  <si>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</si>
  <si>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</si>
  <si>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</si>
  <si>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</si>
  <si>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</si>
  <si>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</si>
  <si>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</si>
  <si>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</si>
  <si>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</si>
  <si>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</si>
  <si>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</si>
  <si>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</si>
  <si>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</si>
  <si>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</si>
  <si>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</si>
  <si>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</si>
  <si>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</si>
  <si>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</si>
  <si>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</si>
  <si>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</si>
  <si>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</si>
  <si>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</si>
  <si>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</si>
  <si>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</si>
  <si>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</si>
  <si>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</si>
  <si>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</si>
  <si>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</si>
  <si>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</si>
  <si>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</si>
  <si>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</si>
  <si>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</si>
  <si>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</si>
  <si>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</si>
  <si>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</si>
  <si>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</si>
  <si>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</si>
  <si>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</si>
  <si>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</si>
  <si>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</si>
  <si>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</si>
  <si>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</si>
  <si>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</si>
  <si>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</si>
  <si>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</si>
  <si>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</si>
  <si>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</si>
  <si>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</si>
  <si>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</si>
  <si>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</si>
  <si>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</si>
  <si>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</si>
  <si>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</si>
  <si>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</si>
  <si>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</si>
  <si>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</si>
  <si>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</si>
  <si>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</si>
  <si>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</si>
  <si>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</si>
  <si>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</si>
  <si>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</si>
  <si>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</si>
  <si>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</si>
  <si>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</si>
  <si>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</si>
  <si>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</si>
  <si>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</si>
  <si>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</si>
  <si>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</si>
  <si>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</si>
  <si>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</si>
  <si>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</si>
  <si>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</si>
  <si>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</si>
  <si>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</si>
  <si>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</si>
  <si>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</si>
  <si>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</si>
  <si>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</si>
  <si>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</si>
  <si>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</si>
  <si>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</si>
  <si>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</si>
  <si>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</si>
  <si>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</si>
  <si>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</si>
  <si>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</si>
  <si>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</si>
  <si>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</si>
  <si>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</si>
  <si>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</si>
  <si>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</si>
  <si>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</si>
  <si>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</si>
  <si>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</si>
  <si>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</si>
  <si>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</si>
  <si>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</si>
  <si>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</si>
  <si>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</si>
  <si>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</si>
  <si>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</si>
  <si>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</si>
  <si>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</si>
  <si>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</si>
  <si>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</si>
  <si>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</si>
  <si>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</si>
  <si>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</si>
  <si>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</si>
  <si>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</si>
  <si>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</si>
  <si>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</si>
  <si>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</si>
  <si>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</si>
  <si>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</si>
  <si>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</si>
  <si>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</si>
  <si>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</si>
  <si>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</si>
  <si>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</si>
  <si>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</si>
  <si>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</si>
  <si>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</si>
  <si>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</si>
  <si>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</si>
  <si>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</si>
  <si>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</si>
  <si>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</si>
  <si>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</si>
  <si>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</si>
  <si>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</si>
  <si>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</si>
  <si>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</si>
  <si>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</si>
  <si>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</si>
  <si>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</si>
  <si>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</si>
  <si>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</si>
  <si>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</si>
  <si>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</si>
  <si>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</si>
  <si>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</si>
  <si>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</si>
  <si>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</si>
  <si>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</si>
  <si>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</si>
  <si>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</si>
  <si>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</si>
  <si>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</si>
  <si>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</si>
  <si>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</si>
  <si>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</si>
  <si>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</si>
  <si>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</si>
  <si>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</si>
  <si>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</si>
  <si>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</si>
  <si>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</si>
  <si>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</si>
  <si>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</si>
  <si>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</si>
  <si>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</si>
  <si>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</si>
  <si>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</si>
  <si>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</si>
  <si>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</si>
  <si>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</si>
  <si>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</si>
  <si>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</si>
  <si>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</si>
  <si>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</si>
  <si>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</si>
  <si>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</si>
  <si>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</si>
  <si>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</si>
  <si>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</si>
  <si>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</si>
  <si>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</si>
  <si>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</si>
  <si>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</si>
  <si>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</si>
  <si>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</si>
  <si>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</si>
  <si>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</si>
  <si>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</si>
  <si>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</si>
  <si>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</si>
  <si>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</si>
  <si>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</si>
  <si>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</si>
  <si>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</si>
  <si>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</si>
  <si>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</si>
  <si>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</si>
  <si>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</si>
  <si>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</si>
  <si>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</si>
  <si>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</si>
  <si>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</si>
  <si>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</si>
  <si>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</si>
  <si>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</si>
  <si>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</si>
  <si>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</si>
  <si>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</si>
  <si>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</si>
  <si>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</si>
  <si>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</si>
  <si>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</si>
  <si>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</si>
  <si>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</si>
  <si>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</si>
  <si>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</si>
  <si>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</si>
  <si>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</si>
  <si>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</si>
  <si>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</si>
  <si>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</si>
  <si>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</si>
  <si>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</si>
  <si>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</si>
  <si>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</si>
  <si>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</si>
  <si>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</si>
  <si>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</si>
  <si>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</si>
  <si>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</si>
  <si>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</si>
  <si>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</si>
  <si>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</si>
  <si>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</si>
  <si>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</si>
  <si>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</si>
  <si>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</si>
  <si>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</si>
  <si>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</si>
  <si>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</si>
  <si>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</si>
  <si>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</si>
  <si>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</si>
  <si>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</si>
  <si>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</si>
  <si>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</si>
  <si>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</si>
  <si>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</si>
  <si>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</si>
  <si>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</si>
  <si>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</si>
  <si>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</si>
  <si>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</si>
  <si>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</si>
  <si>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</si>
  <si>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</si>
  <si>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</si>
  <si>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</si>
  <si>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</si>
  <si>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</si>
  <si>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</si>
  <si>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</si>
  <si>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</si>
  <si>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</si>
  <si>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</si>
  <si>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</si>
  <si>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</si>
  <si>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</si>
  <si>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</si>
  <si>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</si>
  <si>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</si>
  <si>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</si>
  <si>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</si>
  <si>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</si>
  <si>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</si>
  <si>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</si>
  <si>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</si>
  <si>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</si>
  <si>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</si>
  <si>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</si>
  <si>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</si>
  <si>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</si>
  <si>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</si>
  <si>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</si>
  <si>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</si>
  <si>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</si>
  <si>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</si>
  <si>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</si>
  <si>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</si>
  <si>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</si>
  <si>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</si>
  <si>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</si>
  <si>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</si>
  <si>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</si>
  <si>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</si>
  <si>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</si>
  <si>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</si>
  <si>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</si>
  <si>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</si>
  <si>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</si>
  <si>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</si>
  <si>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</si>
  <si>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</si>
  <si>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</si>
  <si>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</si>
  <si>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</si>
  <si>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</si>
  <si>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</si>
  <si>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</si>
  <si>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</si>
  <si>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</si>
  <si>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</si>
  <si>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</si>
  <si>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</si>
  <si>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</si>
  <si>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</si>
  <si>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</si>
  <si>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</si>
  <si>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</si>
  <si>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</si>
  <si>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</si>
  <si>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</si>
  <si>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</si>
  <si>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</si>
  <si>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</si>
  <si>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</si>
  <si>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</si>
  <si>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</si>
  <si>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</si>
  <si>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</si>
  <si>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</si>
  <si>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</si>
  <si>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</si>
  <si>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</si>
  <si>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</si>
  <si>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</si>
  <si>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</si>
  <si>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</si>
  <si>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</si>
  <si>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</si>
  <si>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</si>
  <si>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</si>
  <si>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</si>
  <si>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</si>
  <si>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</si>
  <si>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</si>
  <si>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</si>
  <si>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</si>
  <si>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</si>
  <si>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</si>
  <si>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</si>
  <si>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</si>
  <si>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</si>
  <si>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</si>
  <si>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</si>
  <si>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</si>
  <si>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</si>
  <si>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</si>
  <si>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</si>
  <si>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</si>
  <si>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</si>
  <si>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</si>
  <si>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</si>
  <si>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</si>
  <si>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</si>
  <si>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</si>
  <si>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</si>
  <si>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</si>
  <si>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</si>
  <si>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</si>
  <si>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</si>
  <si>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</si>
  <si>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</si>
  <si>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</si>
  <si>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</si>
  <si>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</si>
  <si>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</si>
  <si>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</si>
  <si>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</si>
  <si>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</si>
  <si>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</si>
  <si>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</si>
  <si>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</si>
  <si>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</si>
  <si>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</si>
  <si>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</si>
  <si>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</si>
  <si>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</si>
  <si>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</si>
  <si>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</si>
  <si>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</si>
  <si>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</si>
  <si>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</si>
  <si>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</si>
  <si>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</si>
  <si>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</si>
  <si>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</si>
  <si>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</si>
  <si>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</si>
  <si>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</si>
  <si>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</si>
  <si>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</si>
  <si>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</si>
  <si>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</si>
  <si>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</si>
  <si>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</si>
  <si>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</si>
  <si>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</si>
  <si>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</si>
  <si>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</si>
  <si>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</si>
  <si>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</si>
  <si>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</si>
  <si>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</si>
  <si>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</si>
  <si>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</si>
  <si>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</si>
  <si>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</si>
  <si>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</si>
  <si>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</si>
  <si>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</si>
  <si>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</si>
  <si>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</si>
  <si>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</si>
  <si>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</si>
  <si>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</si>
  <si>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</si>
  <si>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</si>
  <si>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</si>
  <si>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</si>
  <si>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</si>
  <si>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</si>
  <si>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</si>
  <si>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</si>
  <si>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</si>
  <si>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</si>
  <si>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</si>
  <si>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</si>
  <si>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</si>
  <si>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</si>
  <si>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</si>
  <si>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</si>
  <si>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</si>
  <si>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</si>
  <si>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</si>
  <si>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</si>
  <si>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</si>
  <si>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</si>
  <si>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</si>
  <si>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</si>
  <si>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</si>
  <si>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</si>
  <si>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</si>
  <si>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</si>
  <si>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</si>
  <si>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</si>
  <si>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</si>
  <si>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</si>
  <si>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</si>
  <si>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</si>
  <si>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</si>
  <si>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</si>
  <si>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</si>
  <si>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</si>
  <si>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</si>
  <si>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</si>
  <si>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</si>
  <si>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</si>
  <si>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</si>
  <si>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</si>
  <si>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</si>
  <si>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</si>
  <si>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</si>
  <si>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</si>
  <si>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</si>
  <si>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</si>
  <si>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</si>
  <si>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</si>
  <si>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</si>
  <si>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</si>
  <si>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</si>
  <si>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</si>
  <si>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</si>
  <si>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</si>
  <si>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</si>
  <si>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</si>
  <si>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</si>
  <si>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</si>
  <si>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</si>
  <si>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</si>
  <si>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</si>
  <si>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</si>
  <si>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</si>
  <si>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</si>
  <si>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</si>
  <si>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</si>
  <si>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</si>
  <si>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</si>
  <si>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</si>
  <si>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</si>
  <si>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</si>
  <si>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</si>
  <si>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</si>
  <si>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</si>
  <si>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</si>
  <si>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</si>
  <si>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</si>
  <si>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</si>
  <si>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</si>
  <si>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</si>
  <si>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</si>
  <si>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</si>
  <si>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</si>
  <si>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</si>
  <si>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</si>
  <si>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</si>
  <si>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</si>
  <si>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</si>
  <si>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</si>
  <si>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</si>
  <si>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</si>
  <si>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</si>
  <si>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</si>
  <si>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</si>
  <si>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</si>
  <si>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</si>
  <si>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</si>
  <si>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</si>
  <si>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</si>
  <si>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</si>
  <si>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</si>
  <si>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</si>
  <si>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</si>
  <si>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</si>
  <si>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</si>
  <si>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</si>
  <si>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</si>
  <si>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</si>
  <si>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</si>
  <si>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</si>
  <si>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</si>
  <si>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</si>
  <si>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</si>
  <si>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</si>
  <si>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</si>
  <si>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</si>
  <si>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</si>
  <si>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</si>
  <si>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</si>
  <si>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</si>
  <si>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</si>
  <si>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</si>
  <si>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</si>
  <si>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</si>
  <si>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</si>
  <si>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</si>
  <si>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</si>
  <si>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</si>
  <si>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</si>
  <si>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</si>
  <si>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</si>
  <si>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</si>
  <si>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</si>
  <si>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</si>
  <si>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</si>
  <si>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</si>
  <si>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</si>
  <si>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</si>
  <si>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</si>
  <si>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</si>
  <si>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</si>
  <si>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</si>
  <si>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</si>
  <si>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</si>
  <si>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</si>
  <si>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</si>
  <si>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</si>
  <si>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</si>
  <si>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</si>
  <si>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</si>
  <si>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</si>
  <si>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</si>
  <si>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</si>
  <si>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</si>
  <si>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</si>
  <si>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</si>
  <si>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</si>
  <si>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</si>
  <si>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</si>
  <si>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</si>
  <si>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</si>
  <si>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</si>
  <si>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</si>
  <si>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</si>
  <si>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</si>
  <si>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</si>
  <si>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</si>
  <si>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</si>
  <si>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</si>
  <si>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</si>
  <si>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</si>
  <si>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</si>
  <si>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</si>
  <si>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</si>
  <si>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</si>
  <si>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</si>
  <si>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</si>
  <si>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</si>
  <si>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</si>
  <si>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</si>
  <si>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</si>
  <si>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</si>
  <si>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</si>
  <si>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</si>
  <si>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</si>
  <si>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</si>
  <si>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</si>
  <si>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</si>
  <si>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</si>
  <si>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</si>
  <si>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</si>
  <si>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</si>
  <si>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</si>
  <si>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</si>
  <si>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</si>
  <si>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</si>
  <si>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</si>
  <si>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</si>
  <si>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</si>
  <si>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</si>
  <si>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</si>
  <si>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</si>
  <si>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</si>
  <si>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</si>
  <si>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</si>
  <si>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</si>
  <si>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</si>
  <si>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</si>
  <si>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</si>
  <si>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</si>
  <si>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</si>
  <si>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</si>
  <si>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</si>
  <si>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</si>
  <si>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</si>
  <si>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</si>
  <si>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</si>
  <si>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</si>
  <si>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</si>
  <si>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</si>
  <si>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</si>
  <si>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</si>
  <si>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</si>
  <si>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</si>
  <si>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</si>
  <si>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</si>
  <si>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</si>
  <si>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</si>
  <si>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</si>
  <si>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</si>
  <si>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</si>
  <si>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</si>
  <si>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</si>
  <si>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</si>
  <si>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</si>
  <si>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</si>
  <si>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</si>
  <si>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</si>
  <si>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</si>
  <si>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</si>
  <si>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</si>
  <si>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</si>
  <si>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</si>
  <si>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</si>
  <si>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</si>
  <si>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</si>
  <si>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</si>
  <si>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</si>
  <si>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</si>
  <si>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</si>
  <si>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</si>
  <si>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</si>
  <si>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</si>
  <si>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</si>
  <si>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</si>
  <si>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</si>
  <si>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</si>
  <si>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</si>
  <si>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</si>
  <si>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</si>
  <si>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</si>
  <si>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</si>
  <si>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</si>
  <si>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</si>
  <si>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</si>
  <si>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</si>
  <si>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</si>
  <si>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</si>
  <si>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</si>
  <si>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</si>
  <si>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</si>
  <si>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</si>
  <si>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</si>
  <si>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</si>
  <si>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</si>
  <si>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</si>
  <si>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</si>
  <si>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</si>
  <si>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</si>
  <si>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</si>
  <si>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</si>
  <si>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</si>
  <si>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</si>
  <si>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</si>
  <si>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</si>
  <si>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</si>
  <si>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</si>
  <si>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</si>
  <si>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</si>
  <si>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</si>
  <si>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</si>
  <si>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</si>
  <si>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</si>
  <si>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</si>
  <si>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</si>
  <si>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</si>
  <si>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</si>
  <si>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</si>
  <si>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</si>
  <si>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</si>
  <si>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</si>
  <si>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</si>
  <si>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</si>
  <si>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</si>
  <si>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</si>
  <si>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</si>
  <si>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</si>
  <si>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</si>
  <si>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</si>
  <si>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</si>
  <si>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</si>
  <si>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</si>
  <si>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</si>
  <si>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</si>
  <si>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</si>
  <si>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</si>
  <si>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</si>
  <si>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</si>
  <si>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</si>
  <si>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</si>
  <si>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</si>
  <si>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</si>
  <si>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</si>
  <si>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</si>
  <si>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</si>
  <si>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</si>
  <si>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</si>
  <si>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</si>
  <si>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</si>
  <si>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</si>
  <si>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</si>
  <si>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</si>
  <si>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</si>
  <si>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</si>
  <si>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</si>
  <si>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</si>
  <si>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</si>
  <si>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</si>
  <si>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</si>
  <si>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</si>
  <si>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</si>
  <si>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</si>
  <si>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</si>
  <si>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</si>
  <si>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</si>
  <si>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</si>
  <si>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</si>
  <si>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</si>
  <si>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</si>
  <si>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</si>
  <si>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</si>
  <si>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</si>
  <si>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</si>
  <si>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</si>
  <si>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</si>
  <si>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</si>
  <si>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</si>
  <si>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</si>
  <si>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</si>
  <si>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</si>
  <si>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</si>
  <si>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</si>
  <si>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</si>
  <si>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</si>
  <si>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</si>
  <si>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</si>
  <si>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</si>
  <si>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</si>
  <si>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</si>
  <si>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</si>
  <si>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</si>
  <si>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</si>
  <si>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</si>
  <si>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</si>
  <si>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</si>
  <si>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</si>
  <si>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</si>
  <si>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</si>
  <si>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</si>
  <si>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</si>
  <si>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</si>
  <si>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</si>
  <si>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</si>
  <si>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</si>
  <si>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</si>
  <si>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</si>
  <si>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</si>
  <si>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</si>
  <si>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</si>
  <si>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</si>
  <si>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</si>
  <si>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</si>
  <si>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</si>
  <si>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</si>
  <si>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</si>
  <si>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</si>
  <si>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</si>
  <si>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</si>
  <si>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</si>
  <si>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</si>
  <si>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</si>
  <si>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</si>
  <si>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</si>
  <si>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</si>
  <si>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</si>
  <si>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</si>
  <si>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</si>
  <si>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</si>
  <si>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</si>
  <si>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</si>
  <si>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</si>
  <si>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</si>
  <si>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</si>
  <si>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</si>
  <si>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</si>
  <si>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</si>
  <si>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</si>
  <si>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</si>
  <si>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</si>
  <si>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</si>
  <si>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</si>
  <si>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</si>
  <si>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</si>
  <si>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</si>
  <si>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</si>
  <si>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</si>
  <si>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</si>
  <si>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</si>
  <si>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</si>
  <si>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</si>
  <si>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</si>
  <si>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</si>
  <si>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</si>
  <si>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</si>
  <si>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</si>
  <si>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</si>
  <si>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</si>
  <si>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</si>
  <si>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</si>
  <si>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</si>
  <si>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</si>
  <si>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</si>
  <si>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</si>
  <si>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</si>
  <si>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</si>
  <si>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</si>
  <si>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</si>
  <si>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</si>
  <si>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</si>
  <si>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</si>
  <si>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</si>
  <si>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</si>
  <si>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</si>
  <si>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</si>
  <si>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</si>
  <si>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</si>
  <si>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</si>
  <si>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</si>
  <si>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</si>
  <si>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</si>
  <si>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</si>
  <si>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</si>
  <si>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</si>
  <si>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</si>
  <si>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</si>
  <si>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</si>
  <si>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</si>
  <si>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</si>
  <si>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</si>
  <si>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</si>
  <si>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</si>
  <si>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</si>
  <si>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</si>
  <si>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</si>
  <si>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</si>
  <si>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</si>
  <si>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</si>
  <si>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</si>
  <si>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</si>
  <si>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</si>
  <si>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</si>
  <si>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</si>
  <si>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</si>
  <si>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</si>
  <si>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</si>
  <si>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</si>
  <si>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</si>
  <si>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</si>
  <si>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</si>
  <si>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</si>
  <si>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</si>
  <si>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</si>
  <si>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</si>
  <si>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</si>
  <si>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</si>
  <si>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</si>
  <si>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</si>
  <si>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</si>
  <si>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</si>
  <si>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</si>
  <si>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</si>
  <si>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</si>
  <si>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</si>
  <si>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</si>
  <si>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</si>
  <si>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</si>
  <si>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</si>
  <si>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</si>
  <si>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</si>
  <si>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</si>
  <si>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</si>
  <si>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</si>
  <si>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</si>
  <si>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</si>
  <si>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</si>
  <si>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</si>
  <si>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</si>
  <si>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</si>
  <si>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</si>
  <si>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</si>
  <si>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</si>
  <si>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</si>
  <si>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</si>
  <si>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</si>
  <si>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</si>
  <si>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</si>
  <si>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</si>
  <si>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</si>
  <si>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</si>
  <si>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</si>
  <si>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</si>
  <si>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</si>
  <si>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</si>
  <si>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</si>
  <si>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</si>
  <si>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</si>
  <si>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</si>
  <si>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</si>
  <si>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</si>
  <si>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</si>
  <si>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</si>
  <si>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</si>
  <si>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</si>
  <si>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</si>
  <si>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</si>
  <si>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</si>
  <si>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</si>
  <si>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</si>
  <si>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</si>
  <si>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</si>
  <si>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</si>
  <si>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</si>
  <si>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</si>
  <si>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</si>
  <si>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</si>
  <si>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</si>
  <si>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</si>
  <si>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</si>
  <si>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</si>
  <si>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</si>
  <si>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</si>
  <si>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</si>
  <si>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</si>
  <si>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</si>
  <si>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</si>
  <si>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</si>
  <si>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</si>
  <si>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</si>
  <si>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</si>
  <si>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</si>
  <si>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</si>
  <si>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</si>
  <si>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</si>
  <si>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</si>
  <si>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</si>
  <si>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</si>
  <si>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</si>
  <si>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</si>
  <si>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</si>
  <si>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</si>
  <si>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</si>
  <si>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</si>
  <si>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</si>
  <si>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</si>
  <si>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</si>
  <si>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</si>
  <si>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</si>
  <si>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</si>
  <si>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</si>
  <si>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</si>
  <si>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</si>
  <si>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</si>
  <si>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</si>
  <si>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</si>
  <si>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</si>
  <si>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</si>
  <si>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</si>
  <si>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</si>
  <si>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</si>
  <si>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</si>
  <si>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</si>
  <si>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</si>
  <si>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</si>
  <si>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</si>
  <si>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</si>
  <si>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</si>
  <si>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</si>
  <si>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</si>
  <si>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</si>
  <si>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</si>
  <si>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</si>
  <si>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</si>
  <si>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</si>
  <si>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</si>
  <si>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</si>
  <si>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</si>
  <si>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</si>
  <si>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</si>
  <si>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</si>
  <si>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</si>
  <si>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</si>
  <si>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</si>
  <si>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</si>
  <si>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</si>
  <si>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</si>
  <si>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</si>
  <si>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</si>
  <si>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</si>
  <si>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</si>
  <si>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</si>
  <si>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</si>
  <si>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</si>
  <si>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</si>
  <si>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</si>
  <si>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</si>
  <si>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</si>
  <si>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</si>
  <si>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</si>
  <si>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</si>
  <si>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</si>
  <si>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</si>
  <si>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</si>
  <si>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</si>
  <si>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</si>
  <si>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</si>
  <si>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</si>
  <si>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</si>
  <si>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</si>
  <si>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</si>
  <si>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</si>
  <si>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</si>
  <si>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</si>
  <si>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</si>
  <si>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</si>
  <si>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</si>
  <si>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</si>
  <si>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</si>
  <si>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</si>
  <si>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</si>
  <si>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</si>
  <si>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</si>
  <si>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</si>
  <si>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</si>
  <si>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</si>
  <si>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</si>
  <si>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</si>
  <si>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</si>
  <si>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</si>
  <si>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</si>
  <si>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</si>
  <si>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</si>
  <si>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</si>
  <si>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</si>
  <si>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</si>
  <si>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</si>
  <si>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</si>
  <si>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</si>
  <si>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</si>
  <si>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</si>
  <si>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</si>
  <si>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</si>
  <si>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</si>
  <si>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</si>
  <si>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</si>
  <si>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</si>
  <si>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</si>
  <si>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</si>
  <si>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</si>
  <si>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</si>
  <si>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</si>
  <si>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</si>
  <si>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</si>
  <si>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</si>
  <si>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</si>
  <si>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</si>
  <si>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</si>
  <si>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</si>
  <si>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</si>
  <si>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</si>
  <si>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</si>
  <si>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</si>
  <si>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</si>
  <si>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</si>
  <si>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</si>
  <si>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</si>
  <si>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</si>
  <si>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</si>
  <si>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</si>
  <si>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</si>
  <si>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</si>
  <si>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</si>
  <si>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</si>
  <si>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</si>
  <si>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</si>
  <si>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</si>
  <si>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</si>
  <si>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</si>
  <si>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</si>
  <si>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</si>
  <si>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</si>
  <si>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</si>
  <si>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</si>
  <si>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</si>
  <si>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</si>
  <si>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</si>
  <si>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</si>
  <si>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</si>
  <si>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</si>
  <si>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</si>
  <si>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</si>
  <si>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</si>
  <si>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</si>
  <si>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</si>
  <si>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</si>
  <si>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</si>
  <si>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</si>
  <si>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</si>
  <si>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</si>
  <si>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</si>
  <si>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</si>
  <si>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</si>
  <si>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</si>
  <si>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</si>
  <si>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</si>
  <si>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</si>
  <si>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</si>
  <si>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</si>
  <si>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</si>
  <si>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</si>
  <si>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</si>
  <si>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</si>
  <si>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</si>
  <si>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</si>
  <si>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</si>
  <si>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</si>
  <si>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</si>
  <si>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</si>
  <si>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</si>
  <si>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</si>
  <si>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</si>
  <si>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</si>
  <si>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</si>
  <si>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</si>
  <si>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</si>
  <si>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</si>
  <si>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</si>
  <si>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</si>
  <si>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</si>
  <si>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</si>
  <si>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</si>
  <si>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</si>
  <si>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</si>
  <si>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</si>
  <si>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</si>
  <si>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</si>
  <si>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</si>
  <si>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</si>
  <si>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</si>
  <si>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</si>
  <si>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</si>
  <si>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</si>
  <si>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</si>
  <si>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</si>
  <si>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</si>
  <si>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</si>
  <si>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</si>
  <si>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</si>
  <si>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</si>
  <si>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</si>
  <si>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</si>
  <si>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</si>
  <si>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</si>
  <si>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</si>
  <si>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</si>
  <si>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</si>
  <si>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</si>
  <si>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</si>
  <si>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</si>
  <si>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</si>
  <si>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</si>
  <si>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</si>
  <si>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</si>
  <si>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</si>
  <si>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</si>
  <si>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</si>
  <si>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</si>
  <si>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</si>
  <si>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</si>
  <si>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</si>
  <si>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</si>
  <si>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</si>
  <si>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</si>
  <si>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</si>
  <si>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</si>
  <si>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</si>
  <si>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</si>
  <si>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</si>
  <si>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</si>
  <si>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</si>
  <si>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</si>
  <si>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</si>
  <si>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</si>
  <si>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</si>
  <si>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</si>
  <si>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</si>
  <si>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</si>
  <si>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</si>
  <si>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</si>
  <si>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</si>
  <si>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</si>
  <si>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</si>
  <si>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</si>
  <si>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</si>
  <si>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</si>
  <si>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</si>
  <si>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</si>
  <si>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</si>
  <si>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</si>
  <si>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</si>
  <si>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</si>
  <si>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</si>
  <si>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</si>
  <si>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</si>
  <si>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</si>
  <si>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</si>
  <si>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</si>
  <si>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</si>
  <si>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</si>
  <si>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</si>
  <si>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</si>
  <si>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</si>
  <si>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</si>
  <si>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</si>
  <si>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</si>
  <si>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</si>
  <si>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</si>
  <si>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</si>
  <si>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</si>
  <si>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</si>
  <si>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</si>
  <si>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</si>
  <si>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</si>
  <si>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</si>
  <si>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</si>
  <si>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</si>
  <si>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</si>
  <si>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</si>
  <si>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</si>
  <si>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</si>
  <si>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</si>
  <si>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</si>
  <si>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</si>
  <si>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</si>
  <si>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</si>
  <si>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</si>
  <si>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</si>
  <si>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</si>
  <si>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</si>
  <si>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</si>
  <si>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</si>
  <si>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</si>
  <si>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</si>
  <si>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</si>
  <si>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</si>
  <si>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</si>
  <si>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</si>
  <si>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</si>
  <si>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</si>
  <si>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</si>
  <si>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</si>
  <si>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</si>
  <si>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</si>
  <si>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</si>
  <si>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</si>
  <si>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</si>
  <si>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</si>
  <si>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</si>
  <si>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</si>
  <si>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</si>
  <si>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</si>
  <si>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</si>
  <si>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</si>
  <si>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</si>
  <si>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</si>
  <si>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</si>
  <si>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</si>
  <si>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</si>
  <si>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</si>
  <si>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</si>
  <si>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</si>
  <si>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</si>
  <si>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</si>
  <si>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</si>
  <si>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</si>
  <si>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</si>
  <si>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</si>
  <si>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</si>
  <si>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</si>
  <si>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</si>
  <si>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</si>
  <si>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</si>
  <si>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</si>
  <si>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</si>
  <si>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</si>
  <si>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</si>
  <si>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</si>
  <si>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</si>
  <si>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</si>
  <si>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</si>
  <si>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</si>
  <si>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</si>
  <si>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</si>
  <si>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</si>
  <si>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</si>
  <si>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</si>
  <si>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</si>
  <si>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</si>
  <si>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</si>
  <si>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</si>
  <si>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</si>
  <si>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</si>
  <si>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</si>
  <si>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</si>
  <si>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</si>
  <si>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</si>
  <si>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</si>
  <si>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</si>
  <si>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</si>
  <si>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</si>
  <si>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</si>
  <si>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</si>
  <si>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</si>
  <si>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</si>
  <si>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</si>
  <si>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</si>
  <si>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</si>
  <si>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</si>
  <si>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</si>
  <si>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</si>
  <si>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</si>
  <si>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</si>
  <si>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</si>
  <si>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</si>
  <si>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</si>
  <si>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</si>
  <si>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</si>
  <si>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</si>
  <si>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</si>
  <si>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</si>
  <si>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</si>
  <si>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</si>
  <si>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</si>
  <si>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</si>
  <si>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</si>
  <si>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</si>
  <si>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</si>
  <si>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</si>
  <si>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</si>
  <si>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</si>
  <si>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</si>
  <si>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</si>
  <si>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</si>
  <si>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</si>
  <si>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</si>
  <si>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</si>
  <si>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</si>
  <si>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</si>
  <si>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</si>
  <si>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</si>
  <si>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</si>
  <si>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</si>
  <si>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</si>
  <si>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</si>
  <si>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</si>
  <si>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</si>
  <si>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</si>
  <si>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</si>
  <si>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</si>
  <si>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</si>
  <si>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</si>
  <si>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</si>
  <si>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</si>
  <si>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</si>
  <si>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</si>
  <si>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</si>
  <si>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</si>
  <si>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</si>
  <si>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</si>
  <si>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</si>
  <si>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</si>
  <si>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</si>
  <si>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</si>
  <si>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</si>
  <si>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</si>
  <si>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</si>
  <si>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</si>
  <si>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</si>
  <si>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</si>
  <si>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</si>
  <si>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</si>
  <si>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</si>
  <si>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</si>
  <si>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</si>
  <si>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</si>
  <si>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</si>
  <si>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</si>
  <si>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</si>
  <si>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</si>
  <si>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</si>
  <si>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</si>
  <si>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</si>
  <si>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</si>
  <si>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</si>
  <si>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</si>
  <si>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</si>
  <si>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</si>
  <si>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</si>
  <si>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</si>
  <si>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</si>
  <si>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</si>
  <si>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</si>
  <si>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</si>
  <si>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</si>
  <si>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</si>
  <si>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</si>
  <si>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</si>
  <si>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</si>
  <si>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</si>
  <si>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</si>
  <si>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</si>
  <si>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</si>
  <si>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</si>
  <si>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</si>
  <si>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</si>
  <si>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</si>
  <si>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</si>
  <si>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</si>
  <si>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</si>
  <si>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</si>
  <si>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</si>
  <si>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</si>
  <si>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</si>
  <si>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</si>
  <si>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</si>
  <si>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</si>
  <si>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</si>
  <si>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</si>
  <si>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</si>
  <si>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</si>
  <si>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</si>
  <si>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</si>
  <si>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</si>
  <si>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</si>
  <si>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</si>
  <si>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</si>
  <si>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</si>
  <si>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</si>
  <si>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</si>
  <si>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</si>
  <si>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</si>
  <si>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</si>
  <si>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</si>
  <si>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</si>
  <si>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</si>
  <si>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</si>
  <si>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</si>
  <si>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</si>
  <si>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</si>
  <si>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</si>
  <si>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</si>
  <si>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</si>
  <si>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</si>
  <si>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</si>
  <si>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</si>
  <si>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</si>
  <si>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</si>
  <si>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</si>
  <si>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</si>
  <si>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</si>
  <si>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</si>
  <si>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</si>
  <si>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</si>
  <si>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</si>
  <si>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</si>
  <si>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</si>
  <si>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</si>
  <si>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</si>
  <si>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</si>
  <si>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</si>
  <si>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</si>
  <si>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</si>
  <si>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</si>
  <si>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</si>
  <si>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</si>
  <si>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</si>
  <si>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</si>
  <si>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</si>
  <si>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</si>
  <si>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</si>
  <si>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</si>
  <si>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</si>
  <si>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</si>
  <si>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</si>
  <si>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</si>
  <si>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</si>
  <si>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</si>
  <si>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</si>
  <si>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</si>
  <si>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</si>
  <si>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</si>
  <si>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</si>
  <si>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</si>
  <si>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</si>
  <si>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</si>
  <si>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</si>
  <si>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</si>
  <si>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</si>
  <si>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</si>
  <si>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</si>
  <si>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</si>
  <si>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</si>
  <si>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</si>
  <si>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</si>
  <si>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</si>
  <si>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</si>
  <si>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</si>
  <si>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</si>
  <si>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</si>
  <si>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</si>
  <si>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</si>
  <si>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</si>
  <si>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</si>
  <si>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</si>
  <si>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</si>
  <si>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</si>
  <si>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</si>
  <si>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</si>
  <si>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</si>
  <si>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</si>
  <si>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</si>
  <si>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</si>
  <si>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</si>
  <si>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</si>
  <si>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</si>
  <si>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</si>
  <si>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</si>
  <si>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</si>
  <si>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</si>
  <si>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</si>
  <si>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</si>
  <si>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</si>
  <si>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</si>
  <si>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</si>
  <si>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</si>
  <si>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</si>
  <si>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</si>
  <si>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</si>
  <si>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</si>
  <si>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</si>
  <si>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</si>
  <si>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</si>
  <si>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</si>
  <si>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</si>
  <si>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</si>
  <si>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</si>
  <si>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</si>
  <si>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</si>
  <si>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</si>
  <si>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</si>
  <si>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</si>
  <si>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</si>
  <si>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</si>
  <si>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</si>
  <si>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</si>
  <si>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</si>
  <si>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</si>
  <si>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</si>
  <si>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</si>
  <si>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</si>
  <si>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</si>
  <si>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</si>
  <si>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</si>
  <si>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</si>
  <si>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</si>
  <si>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</si>
  <si>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</si>
  <si>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</si>
  <si>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</si>
  <si>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</si>
  <si>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</si>
  <si>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</si>
  <si>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</si>
  <si>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</si>
  <si>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</si>
  <si>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</si>
  <si>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</si>
  <si>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</si>
  <si>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</si>
  <si>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</si>
  <si>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</si>
  <si>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</si>
  <si>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</si>
  <si>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</si>
  <si>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</si>
  <si>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</si>
  <si>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</si>
  <si>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</si>
  <si>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</si>
  <si>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</si>
  <si>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</si>
  <si>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</si>
  <si>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</si>
  <si>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</si>
  <si>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</si>
  <si>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</si>
  <si>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</si>
  <si>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</si>
  <si>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</si>
  <si>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</si>
  <si>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</si>
  <si>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</si>
  <si>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</si>
  <si>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</si>
  <si>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</si>
  <si>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</si>
  <si>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</si>
  <si>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</si>
  <si>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</si>
  <si>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</si>
  <si>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</si>
  <si>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</si>
  <si>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</si>
  <si>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</si>
  <si>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</si>
  <si>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</si>
  <si>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</si>
  <si>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</si>
  <si>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</si>
  <si>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</si>
  <si>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</si>
  <si>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</si>
  <si>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</si>
  <si>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</si>
  <si>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</si>
  <si>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</si>
  <si>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</si>
  <si>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</si>
  <si>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</si>
  <si>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</si>
  <si>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</si>
  <si>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</si>
  <si>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</si>
  <si>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</si>
  <si>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</si>
  <si>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</si>
  <si>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</si>
  <si>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</si>
  <si>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</si>
  <si>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</si>
  <si>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</si>
  <si>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</si>
  <si>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</si>
  <si>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</si>
  <si>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</si>
  <si>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</si>
  <si>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</si>
  <si>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</si>
  <si>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</si>
  <si>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</si>
  <si>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</si>
  <si>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</si>
  <si>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</si>
  <si>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</si>
  <si>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</si>
  <si>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</si>
  <si>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</si>
  <si>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</si>
  <si>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</si>
  <si>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</si>
  <si>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</si>
  <si>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</si>
  <si>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</si>
  <si>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</si>
  <si>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</si>
  <si>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</si>
  <si>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</si>
  <si>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</si>
  <si>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</si>
  <si>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</si>
  <si>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</si>
  <si>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</si>
  <si>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</si>
  <si>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</si>
  <si>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</si>
  <si>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</si>
  <si>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</si>
  <si>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</si>
  <si>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</si>
  <si>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</si>
  <si>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</si>
  <si>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</si>
  <si>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</si>
  <si>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</si>
  <si>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</si>
  <si>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</si>
  <si>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</si>
  <si>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</si>
  <si>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</si>
  <si>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</si>
  <si>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</si>
  <si>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</si>
  <si>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</si>
  <si>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</si>
  <si>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</si>
  <si>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</si>
  <si>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</si>
  <si>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</si>
  <si>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</si>
  <si>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</si>
  <si>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</si>
  <si>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</si>
  <si>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</si>
  <si>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</si>
  <si>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</si>
  <si>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</si>
  <si>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</si>
  <si>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</si>
  <si>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</si>
  <si>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</si>
  <si>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</si>
  <si>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</si>
  <si>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</si>
  <si>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</si>
  <si>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</si>
  <si>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</si>
  <si>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</si>
  <si>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</si>
  <si>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</si>
  <si>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</si>
  <si>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</si>
  <si>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</si>
  <si>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</si>
  <si>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</si>
  <si>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</si>
  <si>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</si>
  <si>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</si>
  <si>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</si>
  <si>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</si>
  <si>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</si>
  <si>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</si>
  <si>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</si>
  <si>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</si>
  <si>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</si>
  <si>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</si>
  <si>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</si>
  <si>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</si>
  <si>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</si>
  <si>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</si>
  <si>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</si>
  <si>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</si>
  <si>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</si>
  <si>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</si>
  <si>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</si>
  <si>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</si>
  <si>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</si>
  <si>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</si>
  <si>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</si>
  <si>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</si>
  <si>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</si>
  <si>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</si>
  <si>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</si>
  <si>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</si>
  <si>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</si>
  <si>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</si>
  <si>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</si>
  <si>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</si>
  <si>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</si>
  <si>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</si>
  <si>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</si>
  <si>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</si>
  <si>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</si>
  <si>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</si>
  <si>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</si>
  <si>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</si>
  <si>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</si>
  <si>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</si>
  <si>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</si>
  <si>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</si>
  <si>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</si>
  <si>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</si>
  <si>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</si>
  <si>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</si>
  <si>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</si>
  <si>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</si>
  <si>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</si>
  <si>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</si>
  <si>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</si>
  <si>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</si>
  <si>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</si>
  <si>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</si>
  <si>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</si>
  <si>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</si>
  <si>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</si>
  <si>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</si>
  <si>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</si>
  <si>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</si>
  <si>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</si>
  <si>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</si>
  <si>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</si>
  <si>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</si>
  <si>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</si>
  <si>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</si>
  <si>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</si>
  <si>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</si>
  <si>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</si>
  <si>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</si>
  <si>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</si>
  <si>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</si>
  <si>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</si>
  <si>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</si>
  <si>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</si>
  <si>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</si>
  <si>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</si>
  <si>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</si>
  <si>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</si>
  <si>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</si>
  <si>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</si>
  <si>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</si>
  <si>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</si>
  <si>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</si>
  <si>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</si>
  <si>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</si>
  <si>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</si>
  <si>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</si>
  <si>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</si>
  <si>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</si>
  <si>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</si>
  <si>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</si>
  <si>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</si>
  <si>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</si>
  <si>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</si>
  <si>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</si>
  <si>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</si>
  <si>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</si>
  <si>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</si>
  <si>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</si>
  <si>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</si>
  <si>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</si>
  <si>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</si>
  <si>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</si>
  <si>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</si>
  <si>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</si>
  <si>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</si>
  <si>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</si>
  <si>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</si>
  <si>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</si>
  <si>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</si>
  <si>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</si>
  <si>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</si>
  <si>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</si>
  <si>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</si>
  <si>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</si>
  <si>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</si>
  <si>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</si>
  <si>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</si>
  <si>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</si>
  <si>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</si>
  <si>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</si>
  <si>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</si>
  <si>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</si>
  <si>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</si>
  <si>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</si>
  <si>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</si>
  <si>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</si>
  <si>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</si>
  <si>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</si>
  <si>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</si>
  <si>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</si>
  <si>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</si>
  <si>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</si>
  <si>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</si>
  <si>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</si>
  <si>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</si>
  <si>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</si>
  <si>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</si>
  <si>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</si>
  <si>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</si>
  <si>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</si>
  <si>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</si>
  <si>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</si>
  <si>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</si>
  <si>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</si>
  <si>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</si>
  <si>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</si>
  <si>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</si>
  <si>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</si>
  <si>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</si>
  <si>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</si>
  <si>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</si>
  <si>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</si>
  <si>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</si>
  <si>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</si>
  <si>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</si>
  <si>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</si>
  <si>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</si>
  <si>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</si>
  <si>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</si>
  <si>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</si>
  <si>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</si>
  <si>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</si>
  <si>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</si>
  <si>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</si>
  <si>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</si>
  <si>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</si>
  <si>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</si>
  <si>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</si>
  <si>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</si>
  <si>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</si>
  <si>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</si>
  <si>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</si>
  <si>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</si>
  <si>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</si>
  <si>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</si>
  <si>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</si>
  <si>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</si>
  <si>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</si>
  <si>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</si>
  <si>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</si>
  <si>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</si>
  <si>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</si>
  <si>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</si>
  <si>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</si>
  <si>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</si>
  <si>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</si>
  <si>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</si>
  <si>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</si>
  <si>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</si>
  <si>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</si>
  <si>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</si>
  <si>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</si>
  <si>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</si>
  <si>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</si>
  <si>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</si>
  <si>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</si>
  <si>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</si>
  <si>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</si>
  <si>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</si>
  <si>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</si>
  <si>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</si>
  <si>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</si>
  <si>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</si>
  <si>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</si>
  <si>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</si>
  <si>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</si>
  <si>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</si>
  <si>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</si>
  <si>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</si>
  <si>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</si>
  <si>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</si>
  <si>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</si>
  <si>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</si>
  <si>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</si>
  <si>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</si>
  <si>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</si>
  <si>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</si>
  <si>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</si>
  <si>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</si>
  <si>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</si>
  <si>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</si>
  <si>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</si>
  <si>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</si>
  <si>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</si>
  <si>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</si>
  <si>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</si>
  <si>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</si>
  <si>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</si>
  <si>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</si>
  <si>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</si>
  <si>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</si>
  <si>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</si>
  <si>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</si>
  <si>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</si>
  <si>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</si>
  <si>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</si>
  <si>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</si>
  <si>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</si>
  <si>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</si>
  <si>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</si>
  <si>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</si>
  <si>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</si>
  <si>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</si>
  <si>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</si>
  <si>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</si>
  <si>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</si>
  <si>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</si>
  <si>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</si>
  <si>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</si>
  <si>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</si>
  <si>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</si>
  <si>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</si>
  <si>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</si>
  <si>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</si>
  <si>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</si>
  <si>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</si>
  <si>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</si>
  <si>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</si>
  <si>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</si>
  <si>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</si>
  <si>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</si>
  <si>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</si>
  <si>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</si>
  <si>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</si>
  <si>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</si>
  <si>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</si>
  <si>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</si>
  <si>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</si>
  <si>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</si>
  <si>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</si>
  <si>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</si>
  <si>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</si>
  <si>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</si>
  <si>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</si>
  <si>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</si>
  <si>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</si>
  <si>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</si>
  <si>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</si>
  <si>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</si>
  <si>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</si>
  <si>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</si>
  <si>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</si>
  <si>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</si>
  <si>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</si>
  <si>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</si>
  <si>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</si>
  <si>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</si>
  <si>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</si>
  <si>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</si>
  <si>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</si>
  <si>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</si>
  <si>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</si>
  <si>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</si>
  <si>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</si>
  <si>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</si>
  <si>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</si>
  <si>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</si>
  <si>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</si>
  <si>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</si>
  <si>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</si>
  <si>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</si>
  <si>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</si>
  <si>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</si>
  <si>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</si>
  <si>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</si>
  <si>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</si>
  <si>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</si>
  <si>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</si>
  <si>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</si>
  <si>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</si>
  <si>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</si>
  <si>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</si>
  <si>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</si>
  <si>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</si>
  <si>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</si>
  <si>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</si>
  <si>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</si>
  <si>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</si>
  <si>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</si>
  <si>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</si>
  <si>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</si>
  <si>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</si>
  <si>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</si>
  <si>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</si>
  <si>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</si>
  <si>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</si>
  <si>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</si>
  <si>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</si>
  <si>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</si>
  <si>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</si>
  <si>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</si>
  <si>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</si>
  <si>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</si>
  <si>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</si>
  <si>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</si>
  <si>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</si>
  <si>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</si>
  <si>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</si>
  <si>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</si>
  <si>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</si>
  <si>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</si>
  <si>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</si>
  <si>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</si>
  <si>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</si>
  <si>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</si>
  <si>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</si>
  <si>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</si>
  <si>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</si>
  <si>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</si>
  <si>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</si>
  <si>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</si>
  <si>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</si>
  <si>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</si>
  <si>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</si>
  <si>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</si>
  <si>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</si>
  <si>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</si>
  <si>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</si>
  <si>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</si>
  <si>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</si>
  <si>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</si>
  <si>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</si>
  <si>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</si>
  <si>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</si>
  <si>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</si>
  <si>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</si>
  <si>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</si>
  <si>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</si>
  <si>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</si>
  <si>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</si>
  <si>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</si>
  <si>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</si>
  <si>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</si>
  <si>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</si>
  <si>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</si>
  <si>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</si>
  <si>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</si>
  <si>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</si>
  <si>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</si>
  <si>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</si>
  <si>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</si>
  <si>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</si>
  <si>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</si>
  <si>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</si>
  <si>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</si>
  <si>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</si>
  <si>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</si>
  <si>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</si>
  <si>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</si>
  <si>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</si>
  <si>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</si>
  <si>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</si>
  <si>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</si>
  <si>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</si>
  <si>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</si>
  <si>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</si>
  <si>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</si>
  <si>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</si>
  <si>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</si>
  <si>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</si>
  <si>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</si>
  <si>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</si>
  <si>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</si>
  <si>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</si>
  <si>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</si>
  <si>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</si>
  <si>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</si>
  <si>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</si>
  <si>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</si>
  <si>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</si>
  <si>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</si>
  <si>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</si>
  <si>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</si>
  <si>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</si>
  <si>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</si>
  <si>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</si>
  <si>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</si>
  <si>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</si>
  <si>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</si>
  <si>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</si>
  <si>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</si>
  <si>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</si>
  <si>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</si>
  <si>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</si>
  <si>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</si>
  <si>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</si>
  <si>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</si>
  <si>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</si>
  <si>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</si>
  <si>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</si>
  <si>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</si>
  <si>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</si>
  <si>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</si>
  <si>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</si>
  <si>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</si>
  <si>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</si>
  <si>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</si>
  <si>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</si>
  <si>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</si>
  <si>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</si>
  <si>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</si>
  <si>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</si>
  <si>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</si>
  <si>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</si>
  <si>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</si>
  <si>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</si>
  <si>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</si>
  <si>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</si>
  <si>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</si>
  <si>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</si>
  <si>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</si>
  <si>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</si>
  <si>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</si>
  <si>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</si>
  <si>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</si>
  <si>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</si>
  <si>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</si>
  <si>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</si>
  <si>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</si>
  <si>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</si>
  <si>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</si>
  <si>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</si>
  <si>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</si>
  <si>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</si>
  <si>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</si>
  <si>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</si>
  <si>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</si>
  <si>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</si>
  <si>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</si>
  <si>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</si>
  <si>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</si>
  <si>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</si>
  <si>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</si>
  <si>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</si>
  <si>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</si>
  <si>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</si>
  <si>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</si>
  <si>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</si>
  <si>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</si>
  <si>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</si>
  <si>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</si>
  <si>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</si>
  <si>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</si>
  <si>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</si>
  <si>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</si>
  <si>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</si>
  <si>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</si>
  <si>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</si>
  <si>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</si>
  <si>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</si>
  <si>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</si>
  <si>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</si>
  <si>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</si>
  <si>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</si>
  <si>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</si>
  <si>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</si>
  <si>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</si>
  <si>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</si>
  <si>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</si>
  <si>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</si>
  <si>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</si>
  <si>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</si>
  <si>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</si>
  <si>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</si>
  <si>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</si>
  <si>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</si>
  <si>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</si>
  <si>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</si>
  <si>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</si>
  <si>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</si>
  <si>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</si>
  <si>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</si>
  <si>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</si>
  <si>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</si>
  <si>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</si>
  <si>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</si>
  <si>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</si>
  <si>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</si>
  <si>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</si>
  <si>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</si>
  <si>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</si>
  <si>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</si>
  <si>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</si>
  <si>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</si>
  <si>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</si>
  <si>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</si>
  <si>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</si>
  <si>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</si>
  <si>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</si>
  <si>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</si>
  <si>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</si>
  <si>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</si>
  <si>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</si>
  <si>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</si>
  <si>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</si>
  <si>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</si>
  <si>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</si>
  <si>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</si>
  <si>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</si>
  <si>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</si>
  <si>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</si>
  <si>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</si>
  <si>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</si>
  <si>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</si>
  <si>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</si>
  <si>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</si>
  <si>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</si>
  <si>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</si>
  <si>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</si>
  <si>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</si>
  <si>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</si>
  <si>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</si>
  <si>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</si>
  <si>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</si>
  <si>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</si>
  <si>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</si>
  <si>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</si>
  <si>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</si>
  <si>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</si>
  <si>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</si>
  <si>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</si>
  <si>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</si>
  <si>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</si>
  <si>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</si>
  <si>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</si>
  <si>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</si>
  <si>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</si>
  <si>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</si>
  <si>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</si>
  <si>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</si>
  <si>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</si>
  <si>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</si>
  <si>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</si>
  <si>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</si>
  <si>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</si>
  <si>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</si>
  <si>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</si>
  <si>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</si>
  <si>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</si>
  <si>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</si>
  <si>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</si>
  <si>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</si>
  <si>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</si>
  <si>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</si>
  <si>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</si>
  <si>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</si>
  <si>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</si>
  <si>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</si>
  <si>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</si>
  <si>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</si>
  <si>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</si>
  <si>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</si>
  <si>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</si>
  <si>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</si>
  <si>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</si>
  <si>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</si>
  <si>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</si>
  <si>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</si>
  <si>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</si>
  <si>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</si>
  <si>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</si>
  <si>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</si>
  <si>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</si>
  <si>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</si>
  <si>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</si>
  <si>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</si>
  <si>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</si>
  <si>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</si>
  <si>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</si>
  <si>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</si>
  <si>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</si>
  <si>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</si>
  <si>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</si>
  <si>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</si>
  <si>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</si>
  <si>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</si>
  <si>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</si>
  <si>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</si>
  <si>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</si>
  <si>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</si>
  <si>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</si>
  <si>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</si>
  <si>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</si>
  <si>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</si>
  <si>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</si>
  <si>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</si>
  <si>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</si>
  <si>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</si>
  <si>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</si>
  <si>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</si>
  <si>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</si>
  <si>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</si>
  <si>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</si>
  <si>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</si>
  <si>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</si>
  <si>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</si>
  <si>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</si>
  <si>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</si>
  <si>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</si>
  <si>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</si>
  <si>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</si>
  <si>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</si>
  <si>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</si>
  <si>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</si>
  <si>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</si>
  <si>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</si>
  <si>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</si>
  <si>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</si>
  <si>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</si>
  <si>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</si>
  <si>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</si>
  <si>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</si>
  <si>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</si>
  <si>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</si>
  <si>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</si>
  <si>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</si>
  <si>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</si>
  <si>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</si>
  <si>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</si>
  <si>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</si>
  <si>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</si>
  <si>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</si>
  <si>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</si>
  <si>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</si>
  <si>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</si>
  <si>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</si>
  <si>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</si>
  <si>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</si>
  <si>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</si>
  <si>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</si>
  <si>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</si>
  <si>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</si>
  <si>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</si>
  <si>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</si>
  <si>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</si>
  <si>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</si>
  <si>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</si>
  <si>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</si>
  <si>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</si>
  <si>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</si>
  <si>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</si>
  <si>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</si>
  <si>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</si>
  <si>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</si>
  <si>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</si>
  <si>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</si>
  <si>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</si>
  <si>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</si>
  <si>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</si>
  <si>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</si>
  <si>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</si>
  <si>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</si>
  <si>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</si>
  <si>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</si>
  <si>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</si>
  <si>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</si>
  <si>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</si>
  <si>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</si>
  <si>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</si>
  <si>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</si>
  <si>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</si>
  <si>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</si>
  <si>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</si>
  <si>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</si>
  <si>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</si>
  <si>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</si>
  <si>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</si>
  <si>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</si>
  <si>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</si>
  <si>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</si>
  <si>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</si>
  <si>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</si>
  <si>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</si>
  <si>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</si>
  <si>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</si>
  <si>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</si>
  <si>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</si>
  <si>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</si>
  <si>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</si>
  <si>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</si>
  <si>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</si>
  <si>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</si>
  <si>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</si>
  <si>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</si>
  <si>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</si>
  <si>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</si>
  <si>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</si>
  <si>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</si>
  <si>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</si>
  <si>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</si>
  <si>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</si>
  <si>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</si>
  <si>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</si>
  <si>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</si>
  <si>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</si>
  <si>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</si>
  <si>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</si>
  <si>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</si>
  <si>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</si>
  <si>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</si>
  <si>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</si>
  <si>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</si>
  <si>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</si>
  <si>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</si>
  <si>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</si>
  <si>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</si>
  <si>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</si>
  <si>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</si>
  <si>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</si>
  <si>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</si>
  <si>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</si>
  <si>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</si>
  <si>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</si>
  <si>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</si>
  <si>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</si>
  <si>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</si>
  <si>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</si>
  <si>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</si>
  <si>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</si>
  <si>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</si>
  <si>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</si>
  <si>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</si>
  <si>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</si>
  <si>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</si>
  <si>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</si>
  <si>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</si>
  <si>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</si>
  <si>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</si>
  <si>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</si>
  <si>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</si>
  <si>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</si>
  <si>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</si>
  <si>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</si>
  <si>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</si>
  <si>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</si>
  <si>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</si>
  <si>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</si>
  <si>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</si>
  <si>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</si>
  <si>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</si>
  <si>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</si>
  <si>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</si>
  <si>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</si>
  <si>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</si>
  <si>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</si>
  <si>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</si>
  <si>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</si>
  <si>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</si>
  <si>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</si>
  <si>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</si>
  <si>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</si>
  <si>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</si>
  <si>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</si>
  <si>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</si>
  <si>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</si>
  <si>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</si>
  <si>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</si>
  <si>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</si>
  <si>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</si>
  <si>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</si>
  <si>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</si>
  <si>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</si>
  <si>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</si>
  <si>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</si>
  <si>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</si>
  <si>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</si>
  <si>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</si>
  <si>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</si>
  <si>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</si>
  <si>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</si>
  <si>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</si>
  <si>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</si>
  <si>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</si>
  <si>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</si>
  <si>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</si>
  <si>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</si>
  <si>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</si>
  <si>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</si>
  <si>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</si>
  <si>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</si>
  <si>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</si>
  <si>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</si>
  <si>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</si>
  <si>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</si>
  <si>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</si>
  <si>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</si>
  <si>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</si>
  <si>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</si>
  <si>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</si>
  <si>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</si>
  <si>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</si>
  <si>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</si>
  <si>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</si>
  <si>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</si>
  <si>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</si>
  <si>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</si>
  <si>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</si>
  <si>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</si>
  <si>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</si>
  <si>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</si>
  <si>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</si>
  <si>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</si>
  <si>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</si>
  <si>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</si>
  <si>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</si>
  <si>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</si>
  <si>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</si>
  <si>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</si>
  <si>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</si>
  <si>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</si>
  <si>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</si>
  <si>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</si>
  <si>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</si>
  <si>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</si>
  <si>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</si>
  <si>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</si>
  <si>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</si>
  <si>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</si>
  <si>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</si>
  <si>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</si>
  <si>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</si>
  <si>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</si>
  <si>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</si>
  <si>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</si>
  <si>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</si>
  <si>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</si>
  <si>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</si>
  <si>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</si>
  <si>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</si>
  <si>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</si>
  <si>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</si>
  <si>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</si>
  <si>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</si>
  <si>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</si>
  <si>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</si>
  <si>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</si>
  <si>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</si>
  <si>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</si>
  <si>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</si>
  <si>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</si>
  <si>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</si>
  <si>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</si>
  <si>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</si>
  <si>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</si>
  <si>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</si>
  <si>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</si>
  <si>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</si>
  <si>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</si>
  <si>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</si>
  <si>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</si>
  <si>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</si>
  <si>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</si>
  <si>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</si>
  <si>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</si>
  <si>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</si>
  <si>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</si>
  <si>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</si>
  <si>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</si>
  <si>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</si>
  <si>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</si>
  <si>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</si>
  <si>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</si>
  <si>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</si>
  <si>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</si>
  <si>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</si>
  <si>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</si>
  <si>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</si>
  <si>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</si>
  <si>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</si>
  <si>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</si>
  <si>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</si>
  <si>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</si>
  <si>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</si>
  <si>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</si>
  <si>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</si>
  <si>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</si>
  <si>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</si>
  <si>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</si>
  <si>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</si>
  <si>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</si>
  <si>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</si>
  <si>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</si>
  <si>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</si>
  <si>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</si>
  <si>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</si>
  <si>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</si>
  <si>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</si>
  <si>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</si>
  <si>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</si>
  <si>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</si>
  <si>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</si>
  <si>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</si>
  <si>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</si>
  <si>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</si>
  <si>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</si>
  <si>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</si>
  <si>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</si>
  <si>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</si>
  <si>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</si>
  <si>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</si>
  <si>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</si>
  <si>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</si>
  <si>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</si>
  <si>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</si>
  <si>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</si>
  <si>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</si>
  <si>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</si>
  <si>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</si>
  <si>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</si>
  <si>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</si>
  <si>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</si>
  <si>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</si>
  <si>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</si>
  <si>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</si>
  <si>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</si>
  <si>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</si>
  <si>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</si>
  <si>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</si>
  <si>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</si>
  <si>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</si>
  <si>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</si>
  <si>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</si>
  <si>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</si>
  <si>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</si>
  <si>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</si>
  <si>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</si>
  <si>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</si>
  <si>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</si>
  <si>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</si>
  <si>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</si>
  <si>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</si>
  <si>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</si>
  <si>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</si>
  <si>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</si>
  <si>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</si>
  <si>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</si>
  <si>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</si>
  <si>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</si>
  <si>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</si>
  <si>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</si>
  <si>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</si>
  <si>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</si>
  <si>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</si>
  <si>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</si>
  <si>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</si>
  <si>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</si>
  <si>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</si>
  <si>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</si>
  <si>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</si>
  <si>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</si>
  <si>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</si>
  <si>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</si>
  <si>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</si>
  <si>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</si>
  <si>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</si>
  <si>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</si>
  <si>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</si>
  <si>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</si>
  <si>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</si>
  <si>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</si>
  <si>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</si>
  <si>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</si>
  <si>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</si>
  <si>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</si>
  <si>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</si>
  <si>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</si>
  <si>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</si>
  <si>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</si>
  <si>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</si>
  <si>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</si>
  <si>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</si>
  <si>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</si>
  <si>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</si>
  <si>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</si>
  <si>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</si>
  <si>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</si>
  <si>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</si>
  <si>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</si>
  <si>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</si>
  <si>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</si>
  <si>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</si>
  <si>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</si>
  <si>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</si>
  <si>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</si>
  <si>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</si>
  <si>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</si>
  <si>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</si>
  <si>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</si>
  <si>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</si>
  <si>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</si>
  <si>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</si>
  <si>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</si>
  <si>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</si>
  <si>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</si>
  <si>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</si>
  <si>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</si>
  <si>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</si>
  <si>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</si>
  <si>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</si>
  <si>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</si>
  <si>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</si>
  <si>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</si>
  <si>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</si>
  <si>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</si>
  <si>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</si>
  <si>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</si>
  <si>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</si>
  <si>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</si>
  <si>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</si>
  <si>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</si>
  <si>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</si>
  <si>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</si>
  <si>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</si>
  <si>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</si>
  <si>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</si>
  <si>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</si>
  <si>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</si>
  <si>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</si>
  <si>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</si>
  <si>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</si>
  <si>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</si>
  <si>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</si>
  <si>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</si>
  <si>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</si>
  <si>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</si>
  <si>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</si>
  <si>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</si>
  <si>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</si>
  <si>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</si>
  <si>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</si>
  <si>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</si>
  <si>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</si>
  <si>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</si>
  <si>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</si>
  <si>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</si>
  <si>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</si>
  <si>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</si>
  <si>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</si>
  <si>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</si>
  <si>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</si>
  <si>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</si>
  <si>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</si>
  <si>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</si>
  <si>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</si>
  <si>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</si>
  <si>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</si>
  <si>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</si>
  <si>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</si>
  <si>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</si>
  <si>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</si>
  <si>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</si>
  <si>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</si>
  <si>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</si>
  <si>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</si>
  <si>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</si>
  <si>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</si>
  <si>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</si>
  <si>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</si>
  <si>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</si>
  <si>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</si>
  <si>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</si>
  <si>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</si>
  <si>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</si>
  <si>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</si>
  <si>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</si>
  <si>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</si>
  <si>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</si>
  <si>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</si>
  <si>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</si>
  <si>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</si>
  <si>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</si>
  <si>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</si>
  <si>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</si>
  <si>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</si>
  <si>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</si>
  <si>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</si>
  <si>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</si>
  <si>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</si>
  <si>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</si>
  <si>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</si>
  <si>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</si>
  <si>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</si>
  <si>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</si>
  <si>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</si>
  <si>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</si>
  <si>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</si>
  <si>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</si>
  <si>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</si>
  <si>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</si>
  <si>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</si>
  <si>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</si>
  <si>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</si>
  <si>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</si>
  <si>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</si>
  <si>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</si>
  <si>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</si>
  <si>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</si>
  <si>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</si>
  <si>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</si>
  <si>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</si>
  <si>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</si>
  <si>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</si>
  <si>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</si>
  <si>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</si>
  <si>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</si>
  <si>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</si>
  <si>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</si>
  <si>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</si>
  <si>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</si>
  <si>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</si>
  <si>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</si>
  <si>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</si>
  <si>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</si>
  <si>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</si>
  <si>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</si>
  <si>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</si>
  <si>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</si>
  <si>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</si>
  <si>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</si>
  <si>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</si>
  <si>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</si>
  <si>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</si>
  <si>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</si>
  <si>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</si>
  <si>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</si>
  <si>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</si>
  <si>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</si>
  <si>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</si>
  <si>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</si>
  <si>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</si>
  <si>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</si>
  <si>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</si>
  <si>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</si>
  <si>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</si>
  <si>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</si>
  <si>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</si>
  <si>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</si>
  <si>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</si>
  <si>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</si>
  <si>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</si>
  <si>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</si>
  <si>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</si>
  <si>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</si>
  <si>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</si>
  <si>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</si>
  <si>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</si>
  <si>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</si>
  <si>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</si>
  <si>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</si>
  <si>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</si>
  <si>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</si>
  <si>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</si>
  <si>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</si>
  <si>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</si>
  <si>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</si>
  <si>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</si>
  <si>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</si>
  <si>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</si>
  <si>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</si>
  <si>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</si>
  <si>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</si>
  <si>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</si>
  <si>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</si>
  <si>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</si>
  <si>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</si>
  <si>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</si>
  <si>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</si>
  <si>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</si>
  <si>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</si>
  <si>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</si>
  <si>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</si>
  <si>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</si>
  <si>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</si>
  <si>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</si>
  <si>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</si>
  <si>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</si>
  <si>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</si>
  <si>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</si>
  <si>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</si>
  <si>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</si>
  <si>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</si>
  <si>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</si>
  <si>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</si>
  <si>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</si>
  <si>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</si>
  <si>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</si>
  <si>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</si>
  <si>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</si>
  <si>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</si>
  <si>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</si>
  <si>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</si>
  <si>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</si>
  <si>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</si>
  <si>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</si>
  <si>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</si>
  <si>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</si>
  <si>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</si>
  <si>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</si>
  <si>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</si>
  <si>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</si>
  <si>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</si>
  <si>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</si>
  <si>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</si>
  <si>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</si>
  <si>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</si>
  <si>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</si>
  <si>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</si>
  <si>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</si>
  <si>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</si>
  <si>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</si>
  <si>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</si>
  <si>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</si>
  <si>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</si>
  <si>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</si>
  <si>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</si>
  <si>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</si>
  <si>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</si>
  <si>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</si>
  <si>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</si>
  <si>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</si>
  <si>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</si>
  <si>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</si>
  <si>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</si>
  <si>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</si>
  <si>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</si>
  <si>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</si>
  <si>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</si>
  <si>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</si>
  <si>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</si>
  <si>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</si>
  <si>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</si>
  <si>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</si>
  <si>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</si>
  <si>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</si>
  <si>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</si>
  <si>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</si>
  <si>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</si>
  <si>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</si>
  <si>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</si>
  <si>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</si>
  <si>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</si>
  <si>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</si>
  <si>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</si>
  <si>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</si>
  <si>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</si>
  <si>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</si>
  <si>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</si>
  <si>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</si>
  <si>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</si>
  <si>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</si>
  <si>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</si>
  <si>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</si>
  <si>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</si>
  <si>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</si>
  <si>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</si>
  <si>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</si>
  <si>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</si>
  <si>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</si>
  <si>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</si>
  <si>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</si>
  <si>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</si>
  <si>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</si>
  <si>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</si>
  <si>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</si>
  <si>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</si>
  <si>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</si>
  <si>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</si>
  <si>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</si>
  <si>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</si>
  <si>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</si>
  <si>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</si>
  <si>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</si>
  <si>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</si>
  <si>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</si>
  <si>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</si>
  <si>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</si>
  <si>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</si>
  <si>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</si>
  <si>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</si>
  <si>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</si>
  <si>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</si>
  <si>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</si>
  <si>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</si>
  <si>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</si>
  <si>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</si>
  <si>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</si>
  <si>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</si>
  <si>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</si>
  <si>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</si>
  <si>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</si>
  <si>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</si>
  <si>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</si>
  <si>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</si>
  <si>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</si>
  <si>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</si>
  <si>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</si>
  <si>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</si>
  <si>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</si>
  <si>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</si>
  <si>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</si>
  <si>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</si>
  <si>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</si>
  <si>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</si>
  <si>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</si>
  <si>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</si>
  <si>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</si>
  <si>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</si>
  <si>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</si>
  <si>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</si>
  <si>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</si>
  <si>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</si>
  <si>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</si>
  <si>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</si>
  <si>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</si>
  <si>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</si>
  <si>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</si>
  <si>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</si>
  <si>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</si>
  <si>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</si>
  <si>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</si>
  <si>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</si>
  <si>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</si>
  <si>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</si>
  <si>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</si>
  <si>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</si>
  <si>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</si>
  <si>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</si>
  <si>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</si>
  <si>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</si>
  <si>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</si>
  <si>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</si>
  <si>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</si>
  <si>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</si>
  <si>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</si>
  <si>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</si>
  <si>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</si>
  <si>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</si>
  <si>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</si>
  <si>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</si>
  <si>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</si>
  <si>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</si>
  <si>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</si>
  <si>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</si>
  <si>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</si>
  <si>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</si>
  <si>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</si>
  <si>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</si>
  <si>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</si>
  <si>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</si>
  <si>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</si>
  <si>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</si>
  <si>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</si>
  <si>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</si>
  <si>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</si>
  <si>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</si>
  <si>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</si>
  <si>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</si>
  <si>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</si>
  <si>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</si>
  <si>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</si>
  <si>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</si>
  <si>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</si>
  <si>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</si>
  <si>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</si>
  <si>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</si>
  <si>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</si>
  <si>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</si>
  <si>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</si>
  <si>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</si>
  <si>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</si>
  <si>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</si>
  <si>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</si>
  <si>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</si>
  <si>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</si>
  <si>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</si>
  <si>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</si>
  <si>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</si>
  <si>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</si>
  <si>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</si>
  <si>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</si>
  <si>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</si>
  <si>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</si>
  <si>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</si>
  <si>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</si>
  <si>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</si>
  <si>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</si>
  <si>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</si>
  <si>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</si>
  <si>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</si>
  <si>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</si>
  <si>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</si>
  <si>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</si>
  <si>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</si>
  <si>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</si>
  <si>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</si>
  <si>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</si>
  <si>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</si>
  <si>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</si>
  <si>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</si>
  <si>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</si>
  <si>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</si>
  <si>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</si>
  <si>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</si>
  <si>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</si>
  <si>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</si>
  <si>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</si>
  <si>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</si>
  <si>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</si>
  <si>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</si>
  <si>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</si>
  <si>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</si>
  <si>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</si>
  <si>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</si>
  <si>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</si>
  <si>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</si>
  <si>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</si>
  <si>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</si>
  <si>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</si>
  <si>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</si>
  <si>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</si>
  <si>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</si>
  <si>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</si>
  <si>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</si>
  <si>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</si>
  <si>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</si>
  <si>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</si>
  <si>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</si>
  <si>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</si>
  <si>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</si>
  <si>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</si>
  <si>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</si>
  <si>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</si>
  <si>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</si>
  <si>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</si>
  <si>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</si>
  <si>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</si>
  <si>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</si>
  <si>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</si>
  <si>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</si>
  <si>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</si>
  <si>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</si>
  <si>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</si>
  <si>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</si>
  <si>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</si>
  <si>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</si>
  <si>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</si>
  <si>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</si>
  <si>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</si>
  <si>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</si>
  <si>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</si>
  <si>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</si>
  <si>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</si>
  <si>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</si>
  <si>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</si>
  <si>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</si>
  <si>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</si>
  <si>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</si>
  <si>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</si>
  <si>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</si>
  <si>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</si>
  <si>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</si>
  <si>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</si>
  <si>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</si>
  <si>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</si>
  <si>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</si>
  <si>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</si>
  <si>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</si>
  <si>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</si>
  <si>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</si>
  <si>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</si>
  <si>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</si>
  <si>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</si>
  <si>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</si>
  <si>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</si>
  <si>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</si>
  <si>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</si>
  <si>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</si>
  <si>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</si>
  <si>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</si>
  <si>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</si>
  <si>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</si>
  <si>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</si>
  <si>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</si>
  <si>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</si>
  <si>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</si>
  <si>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</si>
  <si>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</si>
  <si>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</si>
  <si>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</si>
  <si>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</si>
  <si>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</si>
  <si>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</si>
  <si>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</si>
  <si>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</si>
  <si>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</si>
  <si>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</si>
  <si>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</si>
  <si>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</si>
  <si>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</si>
  <si>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</si>
  <si>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</si>
  <si>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</si>
  <si>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</si>
  <si>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</si>
  <si>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</si>
  <si>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</si>
  <si>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</si>
  <si>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</si>
  <si>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</si>
  <si>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</si>
  <si>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</si>
  <si>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</si>
  <si>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</si>
  <si>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</si>
  <si>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</si>
  <si>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</si>
  <si>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</si>
  <si>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</si>
  <si>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</si>
  <si>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</si>
  <si>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</si>
  <si>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</si>
  <si>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</si>
  <si>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</si>
  <si>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</si>
  <si>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</si>
  <si>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</si>
  <si>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</si>
  <si>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</si>
  <si>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</si>
  <si>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</si>
  <si>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</si>
  <si>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</si>
  <si>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</si>
  <si>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</si>
  <si>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</si>
  <si>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</si>
  <si>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</si>
  <si>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</si>
  <si>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</si>
  <si>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</si>
  <si>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</si>
  <si>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</si>
  <si>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</si>
  <si>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</si>
  <si>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</si>
  <si>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</si>
  <si>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</si>
  <si>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</si>
  <si>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</si>
  <si>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</si>
  <si>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</si>
  <si>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</si>
  <si>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</si>
  <si>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</si>
  <si>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</si>
  <si>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</si>
  <si>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</si>
  <si>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</si>
  <si>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</si>
  <si>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</si>
  <si>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</si>
  <si>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</si>
  <si>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</si>
  <si>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</si>
  <si>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</si>
  <si>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</si>
  <si>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</si>
  <si>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</si>
  <si>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</si>
  <si>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</si>
  <si>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</si>
  <si>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</si>
  <si>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</si>
  <si>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</si>
  <si>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</si>
  <si>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</si>
  <si>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</si>
  <si>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</si>
  <si>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</si>
  <si>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</si>
  <si>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</si>
  <si>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</si>
  <si>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</si>
  <si>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</si>
  <si>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</si>
  <si>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</si>
  <si>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</si>
  <si>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</si>
  <si>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</si>
  <si>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</si>
  <si>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</si>
  <si>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</si>
  <si>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</si>
  <si>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</si>
  <si>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</si>
  <si>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</si>
  <si>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</si>
  <si>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</si>
  <si>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</si>
  <si>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</si>
  <si>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</si>
  <si>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</si>
  <si>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</si>
  <si>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</si>
  <si>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</si>
  <si>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</si>
  <si>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</si>
  <si>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</si>
  <si>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</si>
  <si>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</si>
  <si>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</si>
  <si>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</si>
  <si>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</si>
  <si>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</si>
  <si>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</si>
  <si>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</si>
  <si>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</si>
  <si>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</si>
  <si>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</si>
  <si>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</si>
  <si>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</si>
  <si>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</si>
  <si>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</si>
  <si>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</si>
  <si>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</si>
  <si>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</si>
  <si>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</si>
  <si>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</si>
  <si>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</si>
  <si>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</si>
  <si>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</si>
  <si>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</si>
  <si>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</si>
  <si>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</si>
  <si>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</si>
  <si>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</si>
  <si>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</si>
  <si>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</si>
  <si>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</si>
  <si>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</si>
  <si>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</si>
  <si>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</si>
  <si>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</si>
  <si>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</si>
  <si>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</si>
  <si>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</si>
  <si>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</si>
  <si>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</si>
  <si>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</si>
  <si>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</si>
  <si>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</si>
  <si>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</si>
  <si>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</si>
  <si>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</si>
  <si>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</si>
  <si>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</si>
  <si>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</si>
  <si>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</si>
  <si>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</si>
  <si>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</si>
  <si>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</si>
  <si>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</si>
  <si>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</si>
  <si>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</si>
  <si>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</si>
  <si>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</si>
  <si>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</si>
  <si>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</si>
  <si>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</si>
  <si>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</si>
  <si>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</si>
  <si>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</si>
  <si>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</si>
  <si>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</si>
  <si>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</si>
  <si>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</si>
  <si>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</si>
  <si>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</si>
  <si>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</si>
  <si>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</si>
  <si>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</si>
  <si>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</si>
  <si>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</si>
  <si>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</si>
  <si>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</si>
  <si>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</si>
  <si>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</si>
  <si>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</si>
  <si>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</si>
  <si>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</si>
  <si>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</si>
  <si>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</si>
  <si>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</si>
  <si>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</si>
  <si>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</si>
  <si>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</si>
  <si>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</si>
  <si>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</si>
  <si>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</si>
  <si>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</si>
  <si>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</si>
  <si>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</si>
  <si>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</si>
  <si>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</si>
  <si>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</si>
  <si>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</si>
  <si>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</si>
  <si>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</si>
  <si>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</si>
  <si>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</si>
  <si>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</si>
  <si>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</si>
  <si>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</si>
  <si>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</si>
  <si>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</si>
  <si>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</si>
  <si>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</si>
  <si>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</si>
  <si>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</si>
  <si>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</si>
  <si>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</si>
  <si>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</si>
  <si>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</si>
  <si>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</si>
  <si>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</si>
  <si>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</si>
  <si>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</si>
  <si>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</si>
  <si>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</si>
  <si>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</si>
  <si>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</si>
  <si>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</si>
  <si>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</si>
  <si>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</si>
  <si>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</si>
  <si>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</si>
  <si>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</si>
  <si>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</si>
  <si>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</si>
  <si>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</si>
  <si>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</si>
  <si>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</si>
  <si>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</si>
  <si>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</si>
  <si>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</si>
  <si>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</si>
  <si>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</si>
  <si>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</si>
  <si>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</si>
  <si>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</si>
  <si>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</si>
  <si>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</si>
  <si>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</si>
  <si>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</si>
  <si>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</si>
  <si>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</si>
  <si>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</si>
  <si>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</si>
  <si>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</si>
  <si>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</si>
  <si>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</si>
  <si>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</si>
  <si>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</si>
  <si>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</si>
  <si>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</si>
  <si>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</si>
  <si>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</si>
  <si>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</si>
  <si>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</si>
  <si>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</si>
  <si>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</si>
  <si>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</si>
  <si>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</si>
  <si>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</si>
  <si>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</si>
  <si>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</si>
  <si>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</si>
  <si>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</si>
  <si>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</si>
  <si>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</si>
  <si>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</si>
  <si>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</si>
  <si>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</si>
  <si>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</si>
  <si>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</si>
  <si>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</si>
  <si>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</si>
  <si>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</si>
  <si>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</si>
  <si>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</si>
  <si>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</si>
  <si>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</si>
  <si>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</si>
  <si>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</si>
  <si>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</si>
  <si>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</si>
  <si>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</si>
  <si>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</si>
  <si>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</si>
  <si>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</si>
  <si>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</si>
  <si>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</si>
  <si>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</si>
  <si>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</si>
  <si>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</si>
  <si>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</si>
  <si>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</si>
  <si>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</si>
  <si>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</si>
  <si>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</si>
  <si>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</si>
  <si>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</si>
  <si>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</si>
  <si>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</si>
  <si>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</si>
  <si>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</si>
  <si>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</si>
  <si>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</si>
  <si>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</si>
  <si>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</si>
  <si>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</si>
  <si>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</si>
  <si>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</si>
  <si>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</si>
  <si>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</si>
  <si>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</si>
  <si>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</si>
  <si>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</si>
  <si>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</si>
  <si>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</si>
  <si>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</si>
  <si>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</si>
  <si>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</si>
  <si>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</si>
  <si>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</si>
  <si>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</si>
  <si>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</si>
  <si>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</si>
  <si>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</si>
  <si>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</si>
  <si>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</si>
  <si>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</si>
  <si>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</si>
  <si>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</si>
  <si>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</si>
  <si>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</si>
  <si>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</si>
  <si>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</si>
  <si>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</si>
  <si>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</si>
  <si>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</si>
  <si>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</si>
  <si>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</si>
  <si>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</si>
  <si>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</si>
  <si>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</si>
  <si>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</si>
  <si>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</si>
  <si>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</si>
  <si>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</si>
  <si>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</si>
  <si>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</si>
  <si>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</si>
  <si>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</si>
  <si>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</si>
  <si>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</si>
  <si>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</si>
  <si>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</si>
  <si>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</si>
  <si>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</si>
  <si>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</si>
  <si>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</si>
  <si>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</si>
  <si>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</si>
  <si>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</si>
  <si>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</si>
  <si>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</si>
  <si>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</si>
  <si>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</si>
  <si>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</si>
  <si>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</si>
  <si>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</si>
  <si>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</si>
  <si>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</si>
  <si>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</si>
  <si>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</si>
  <si>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</si>
  <si>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</si>
  <si>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</si>
  <si>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</si>
  <si>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</si>
  <si>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</si>
  <si>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</si>
  <si>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</si>
  <si>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</si>
  <si>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</si>
  <si>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</si>
  <si>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</si>
  <si>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</si>
  <si>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</si>
  <si>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</si>
  <si>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</si>
  <si>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</si>
  <si>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</si>
  <si>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</si>
  <si>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</si>
  <si>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</si>
  <si>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</si>
  <si>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</si>
  <si>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</si>
  <si>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</si>
  <si>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</si>
  <si>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</si>
  <si>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</si>
  <si>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</si>
  <si>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</si>
  <si>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</si>
  <si>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</si>
  <si>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</si>
  <si>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</si>
  <si>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</si>
  <si>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</si>
  <si>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</si>
  <si>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</si>
  <si>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</si>
  <si>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</si>
  <si>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</si>
  <si>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</si>
  <si>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</si>
  <si>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</si>
  <si>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</si>
  <si>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</si>
  <si>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</si>
  <si>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</si>
  <si>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</si>
  <si>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</si>
  <si>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</si>
  <si>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</si>
  <si>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</si>
  <si>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</si>
  <si>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</si>
  <si>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</si>
  <si>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</si>
  <si>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</si>
  <si>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</si>
  <si>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</si>
  <si>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</si>
  <si>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</si>
  <si>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</si>
  <si>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</si>
  <si>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</si>
  <si>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</si>
  <si>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</si>
  <si>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</si>
  <si>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</si>
  <si>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</si>
  <si>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</si>
  <si>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</si>
  <si>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</si>
  <si>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</si>
  <si>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</si>
  <si>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</si>
  <si>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</si>
  <si>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</si>
  <si>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</si>
  <si>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</si>
  <si>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</si>
  <si>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</si>
  <si>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</si>
  <si>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</si>
  <si>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</si>
  <si>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</si>
  <si>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</si>
  <si>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</si>
  <si>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</si>
  <si>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</si>
  <si>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</si>
  <si>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</si>
  <si>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</si>
  <si>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</si>
  <si>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</si>
  <si>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</si>
  <si>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</si>
  <si>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</si>
  <si>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</si>
  <si>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</si>
  <si>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</si>
  <si>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</si>
  <si>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</si>
  <si>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</si>
  <si>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</si>
  <si>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</si>
  <si>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</si>
  <si>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</si>
  <si>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</si>
  <si>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</si>
  <si>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</si>
  <si>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</si>
  <si>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</si>
  <si>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</si>
  <si>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</si>
  <si>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</si>
  <si>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</si>
  <si>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</si>
  <si>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</si>
  <si>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</si>
  <si>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</si>
  <si>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</si>
  <si>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</si>
  <si>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</si>
  <si>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</si>
  <si>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</si>
  <si>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</si>
  <si>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</si>
  <si>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</si>
  <si>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</si>
  <si>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</si>
  <si>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</si>
  <si>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</si>
  <si>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</si>
  <si>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</si>
  <si>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</si>
  <si>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</si>
  <si>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</si>
  <si>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</si>
  <si>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</si>
  <si>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</si>
  <si>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</si>
  <si>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</si>
  <si>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</si>
  <si>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</si>
  <si>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</si>
  <si>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</si>
  <si>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</si>
  <si>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</si>
  <si>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</si>
  <si>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</si>
  <si>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</si>
  <si>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</si>
  <si>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</si>
  <si>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</si>
  <si>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</si>
  <si>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</si>
  <si>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</si>
  <si>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</si>
  <si>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</si>
  <si>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</si>
  <si>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</si>
  <si>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</si>
  <si>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</si>
  <si>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</si>
  <si>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</si>
  <si>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</si>
  <si>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</si>
  <si>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</si>
  <si>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</si>
  <si>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</si>
  <si>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</si>
  <si>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</si>
  <si>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</si>
  <si>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</si>
  <si>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</si>
  <si>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</si>
  <si>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</si>
  <si>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</si>
  <si>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</si>
  <si>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</si>
  <si>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</si>
  <si>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</si>
  <si>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</si>
  <si>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</si>
  <si>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</si>
  <si>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</si>
  <si>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</si>
  <si>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</si>
  <si>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</si>
  <si>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</si>
  <si>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</si>
  <si>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</si>
  <si>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</si>
  <si>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</si>
  <si>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</si>
  <si>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</si>
  <si>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</si>
  <si>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</si>
  <si>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</si>
  <si>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</si>
  <si>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</si>
  <si>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</si>
  <si>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</si>
  <si>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</si>
  <si>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</si>
  <si>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</si>
  <si>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</si>
  <si>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</si>
  <si>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</si>
  <si>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</si>
  <si>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</si>
  <si>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</si>
  <si>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</si>
  <si>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</si>
  <si>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</si>
  <si>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</si>
  <si>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</si>
  <si>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</si>
  <si>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</si>
  <si>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</si>
  <si>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</si>
  <si>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</si>
  <si>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</si>
  <si>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</si>
  <si>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</si>
  <si>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</si>
  <si>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</si>
  <si>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</si>
  <si>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</si>
  <si>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</si>
  <si>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</si>
  <si>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</si>
  <si>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</si>
  <si>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</si>
  <si>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</si>
  <si>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</si>
  <si>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</si>
  <si>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</si>
  <si>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</si>
  <si>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</si>
  <si>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</si>
  <si>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</si>
  <si>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</si>
  <si>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</si>
  <si>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</si>
  <si>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</si>
  <si>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</si>
  <si>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</si>
  <si>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</si>
  <si>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</si>
  <si>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</si>
  <si>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</si>
  <si>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</si>
  <si>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</si>
  <si>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</si>
  <si>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</si>
  <si>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</si>
  <si>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</si>
  <si>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</si>
  <si>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</si>
  <si>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</si>
  <si>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</si>
  <si>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</si>
  <si>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</si>
  <si>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</si>
  <si>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</si>
  <si>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</si>
  <si>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</si>
  <si>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</si>
  <si>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</si>
  <si>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</si>
  <si>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</si>
  <si>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</si>
  <si>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</si>
  <si>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</si>
  <si>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</si>
  <si>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</si>
  <si>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</si>
  <si>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</si>
  <si>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</si>
  <si>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</si>
  <si>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</si>
  <si>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</si>
  <si>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</si>
  <si>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</si>
  <si>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</si>
  <si>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</si>
  <si>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</si>
  <si>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</si>
  <si>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</si>
  <si>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</si>
  <si>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</si>
  <si>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</si>
  <si>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</si>
  <si>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</si>
  <si>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</si>
  <si>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</si>
  <si>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</si>
  <si>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</si>
  <si>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</si>
  <si>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</si>
  <si>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</si>
  <si>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</si>
  <si>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</si>
  <si>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</si>
  <si>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</si>
  <si>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</si>
  <si>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</si>
  <si>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</si>
  <si>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</si>
  <si>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</si>
  <si>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</si>
  <si>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</si>
  <si>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</si>
  <si>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</si>
  <si>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</si>
  <si>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</si>
  <si>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</si>
  <si>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</si>
  <si>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</si>
  <si>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</si>
  <si>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</si>
  <si>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</si>
  <si>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</si>
  <si>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</si>
  <si>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</si>
  <si>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</si>
  <si>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</si>
  <si>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</si>
  <si>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</si>
  <si>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</si>
  <si>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</si>
  <si>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</si>
  <si>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</si>
  <si>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</si>
  <si>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</si>
  <si>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</si>
  <si>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</si>
  <si>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</si>
  <si>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</si>
  <si>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</si>
  <si>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</si>
  <si>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</si>
  <si>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</si>
  <si>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</si>
  <si>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</si>
  <si>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</si>
  <si>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</si>
  <si>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</si>
  <si>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</si>
  <si>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</si>
  <si>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</si>
  <si>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</si>
  <si>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</si>
  <si>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</si>
  <si>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</si>
  <si>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</si>
  <si>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</si>
  <si>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</si>
  <si>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</si>
  <si>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</si>
  <si>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</si>
  <si>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</si>
  <si>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</si>
  <si>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</si>
  <si>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</si>
  <si>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</si>
  <si>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</si>
  <si>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</si>
  <si>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</si>
  <si>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</si>
  <si>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</si>
  <si>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</si>
  <si>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</si>
  <si>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</si>
  <si>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</si>
  <si>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</si>
  <si>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</si>
  <si>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</si>
  <si>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</si>
  <si>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</si>
  <si>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</si>
  <si>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</si>
  <si>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</si>
  <si>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</si>
  <si>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</si>
  <si>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</si>
  <si>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</si>
  <si>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</si>
  <si>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</si>
  <si>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</si>
  <si>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</si>
  <si>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</si>
  <si>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</si>
  <si>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</si>
  <si>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</si>
  <si>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</si>
  <si>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</si>
  <si>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</si>
  <si>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</si>
  <si>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</si>
  <si>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</si>
  <si>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</si>
  <si>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</si>
  <si>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</si>
  <si>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</si>
  <si>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</si>
  <si>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</si>
  <si>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</si>
  <si>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</si>
  <si>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</si>
  <si>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</si>
  <si>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</si>
  <si>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</si>
  <si>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</si>
  <si>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</si>
  <si>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</si>
  <si>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</si>
  <si>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</si>
  <si>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</si>
  <si>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</si>
  <si>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</si>
  <si>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</si>
  <si>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</si>
  <si>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</si>
  <si>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</si>
  <si>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</si>
  <si>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</si>
  <si>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</si>
  <si>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</si>
  <si>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</si>
  <si>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</si>
  <si>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</si>
  <si>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</si>
  <si>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</si>
  <si>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</si>
  <si>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</si>
  <si>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</si>
  <si>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</si>
  <si>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</si>
  <si>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</si>
  <si>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</si>
  <si>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</si>
  <si>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</si>
  <si>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</si>
  <si>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</si>
  <si>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</si>
  <si>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</si>
  <si>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</si>
  <si>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</si>
  <si>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</si>
  <si>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</si>
  <si>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</si>
  <si>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</si>
  <si>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</si>
  <si>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</si>
  <si>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</si>
  <si>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</si>
  <si>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</si>
  <si>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</si>
  <si>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</si>
  <si>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</si>
  <si>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</si>
  <si>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</si>
  <si>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</si>
  <si>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</si>
  <si>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</si>
  <si>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</si>
  <si>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</si>
  <si>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</si>
  <si>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</si>
  <si>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</si>
  <si>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</si>
  <si>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</si>
  <si>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</si>
  <si>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</si>
  <si>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</si>
  <si>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</si>
  <si>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</si>
  <si>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</si>
  <si>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</si>
  <si>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</si>
  <si>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</si>
  <si>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</si>
  <si>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</si>
  <si>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</si>
  <si>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</si>
  <si>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</si>
  <si>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</si>
  <si>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</si>
  <si>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</si>
  <si>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</si>
  <si>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</si>
  <si>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</si>
  <si>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</si>
  <si>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</si>
  <si>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</si>
  <si>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</si>
  <si>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</si>
  <si>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</si>
  <si>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</si>
  <si>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</si>
  <si>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</si>
  <si>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</si>
  <si>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</si>
  <si>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</si>
  <si>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</si>
  <si>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</si>
  <si>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</si>
  <si>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</si>
  <si>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</si>
  <si>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</si>
  <si>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</si>
  <si>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</si>
  <si>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</si>
  <si>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</si>
  <si>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</si>
  <si>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</si>
  <si>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</si>
  <si>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</si>
  <si>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</si>
  <si>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</si>
  <si>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</si>
  <si>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</si>
  <si>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</si>
  <si>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</si>
  <si>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</si>
  <si>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</si>
  <si>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</si>
  <si>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</si>
  <si>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</si>
  <si>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</si>
  <si>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</si>
  <si>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</si>
  <si>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</si>
  <si>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</si>
  <si>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</si>
  <si>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</si>
  <si>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</si>
  <si>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</si>
  <si>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</si>
  <si>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</si>
  <si>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</si>
  <si>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</si>
  <si>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</si>
  <si>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</si>
  <si>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</si>
  <si>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</si>
  <si>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</si>
  <si>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</si>
  <si>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</si>
  <si>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</si>
  <si>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</si>
  <si>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</si>
  <si>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</si>
  <si>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</si>
  <si>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</si>
  <si>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</si>
  <si>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</si>
  <si>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</si>
  <si>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</si>
  <si>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</si>
  <si>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</si>
  <si>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</si>
  <si>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</si>
  <si>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</si>
  <si>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</si>
  <si>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</si>
  <si>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</si>
  <si>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</si>
  <si>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</si>
  <si>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</si>
  <si>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</si>
  <si>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</si>
  <si>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</si>
  <si>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</si>
  <si>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</si>
  <si>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</si>
  <si>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</si>
  <si>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</si>
  <si>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</si>
  <si>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</si>
  <si>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</si>
  <si>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</si>
  <si>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</si>
  <si>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</si>
  <si>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</si>
  <si>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</si>
  <si>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</si>
  <si>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</si>
  <si>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</si>
  <si>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</si>
  <si>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</si>
  <si>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</si>
  <si>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</si>
  <si>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</si>
  <si>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</si>
  <si>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</si>
  <si>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</si>
  <si>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</si>
  <si>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</si>
  <si>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</si>
  <si>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</si>
  <si>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</si>
  <si>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</si>
  <si>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</si>
  <si>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</si>
  <si>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</si>
  <si>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</si>
  <si>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</si>
  <si>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</si>
  <si>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</si>
  <si>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</si>
  <si>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</si>
  <si>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</si>
  <si>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</si>
  <si>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</si>
  <si>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</si>
  <si>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</si>
  <si>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</si>
  <si>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</si>
  <si>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</si>
  <si>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</si>
  <si>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</si>
  <si>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</si>
  <si>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</si>
  <si>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</si>
  <si>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</si>
  <si>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</si>
  <si>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</si>
  <si>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</si>
  <si>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</si>
  <si>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</si>
  <si>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</si>
  <si>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</si>
  <si>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</si>
  <si>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</si>
  <si>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</si>
  <si>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</si>
  <si>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</si>
  <si>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</si>
  <si>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</si>
  <si>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</si>
  <si>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</si>
  <si>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</si>
  <si>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</si>
  <si>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</si>
  <si>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</si>
  <si>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</si>
  <si>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</si>
  <si>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</si>
  <si>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</si>
  <si>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</si>
  <si>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</si>
  <si>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</si>
  <si>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</si>
  <si>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</si>
  <si>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</si>
  <si>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</si>
  <si>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</si>
  <si>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</si>
  <si>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</si>
  <si>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</si>
  <si>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</si>
  <si>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</si>
  <si>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</si>
  <si>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</si>
  <si>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</si>
  <si>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</si>
  <si>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</si>
  <si>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</si>
  <si>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</si>
  <si>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</si>
  <si>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</si>
  <si>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</si>
  <si>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</si>
  <si>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</si>
  <si>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</si>
  <si>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</si>
  <si>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</si>
  <si>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</si>
  <si>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</si>
  <si>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</si>
  <si>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</si>
  <si>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</si>
  <si>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</si>
  <si>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</si>
  <si>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</si>
  <si>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</si>
  <si>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</si>
  <si>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</si>
  <si>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</si>
  <si>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</si>
  <si>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</si>
  <si>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</si>
  <si>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</si>
  <si>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</si>
  <si>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</si>
  <si>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</si>
  <si>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</si>
  <si>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</si>
  <si>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</si>
  <si>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</si>
  <si>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</si>
  <si>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</si>
  <si>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</si>
  <si>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</si>
  <si>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</si>
  <si>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</si>
  <si>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</si>
  <si>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</si>
  <si>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</si>
  <si>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</si>
  <si>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</si>
  <si>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</si>
  <si>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</si>
  <si>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</si>
  <si>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</si>
  <si>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</si>
  <si>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</si>
  <si>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</si>
  <si>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</si>
  <si>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</si>
  <si>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</si>
  <si>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</si>
  <si>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</si>
  <si>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</si>
  <si>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</si>
  <si>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</si>
  <si>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</si>
  <si>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</si>
  <si>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</si>
  <si>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</si>
  <si>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</si>
  <si>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</si>
  <si>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</si>
  <si>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</si>
  <si>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</si>
  <si>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</si>
  <si>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</si>
  <si>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</si>
  <si>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</si>
  <si>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</si>
  <si>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</si>
  <si>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</si>
  <si>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</si>
  <si>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</si>
  <si>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</si>
  <si>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</si>
  <si>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</si>
  <si>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</si>
  <si>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</si>
  <si>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</si>
  <si>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</si>
  <si>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</si>
  <si>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</si>
  <si>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</si>
  <si>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</si>
  <si>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</si>
  <si>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</si>
  <si>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</si>
  <si>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</si>
  <si>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</si>
  <si>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</si>
  <si>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</si>
  <si>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</si>
  <si>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</si>
  <si>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</si>
  <si>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</si>
  <si>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</si>
  <si>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</si>
  <si>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</si>
  <si>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</si>
  <si>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</si>
  <si>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</si>
  <si>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</si>
  <si>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</si>
  <si>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</si>
  <si>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</si>
  <si>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</si>
  <si>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</si>
  <si>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</si>
  <si>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</si>
  <si>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</si>
  <si>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</si>
  <si>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</si>
  <si>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</si>
  <si>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</si>
  <si>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</si>
  <si>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</si>
  <si>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</si>
  <si>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</si>
  <si>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</si>
  <si>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</si>
  <si>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</si>
  <si>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</si>
  <si>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</si>
  <si>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</si>
  <si>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</si>
  <si>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</si>
  <si>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</si>
  <si>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</si>
  <si>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</si>
  <si>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</si>
  <si>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</si>
  <si>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</si>
  <si>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</si>
  <si>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</si>
  <si>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</si>
  <si>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</si>
  <si>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</si>
  <si>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</si>
  <si>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</si>
  <si>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</si>
  <si>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</si>
  <si>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</si>
  <si>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</si>
  <si>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</si>
  <si>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</si>
  <si>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</si>
  <si>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</si>
  <si>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</si>
  <si>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</si>
  <si>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</si>
  <si>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</si>
  <si>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</si>
  <si>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</si>
  <si>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</si>
  <si>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</si>
  <si>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</si>
  <si>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</si>
  <si>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</si>
  <si>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</si>
  <si>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</si>
  <si>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</si>
  <si>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</si>
  <si>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</si>
  <si>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</si>
  <si>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</si>
  <si>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</si>
  <si>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</si>
  <si>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</si>
  <si>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</si>
  <si>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</si>
  <si>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</si>
  <si>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</si>
  <si>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</si>
  <si>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</si>
  <si>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</si>
  <si>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</si>
  <si>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</si>
  <si>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</si>
  <si>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</si>
  <si>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</si>
  <si>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</si>
  <si>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</si>
  <si>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</si>
  <si>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</si>
  <si>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</si>
  <si>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</si>
  <si>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</si>
  <si>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</si>
  <si>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</si>
  <si>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</si>
  <si>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</si>
  <si>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</si>
  <si>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</si>
  <si>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</si>
  <si>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</si>
  <si>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</si>
  <si>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</si>
  <si>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</si>
  <si>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</si>
  <si>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</si>
  <si>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</si>
  <si>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</si>
  <si>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</si>
  <si>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</si>
  <si>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</si>
  <si>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</si>
  <si>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</si>
  <si>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</si>
  <si>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</si>
  <si>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</si>
  <si>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</si>
  <si>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</si>
  <si>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</si>
  <si>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</si>
  <si>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</si>
  <si>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</si>
  <si>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</si>
  <si>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</si>
  <si>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</si>
  <si>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</si>
  <si>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</si>
  <si>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</si>
  <si>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</si>
  <si>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</si>
  <si>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</si>
  <si>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</si>
  <si>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</si>
  <si>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</si>
  <si>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</si>
  <si>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</si>
  <si>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</si>
  <si>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</si>
  <si>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</si>
  <si>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</si>
  <si>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</si>
  <si>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</si>
  <si>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</si>
  <si>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</si>
  <si>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</si>
  <si>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</si>
  <si>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</si>
  <si>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</si>
  <si>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</si>
  <si>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</si>
  <si>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</si>
  <si>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</si>
  <si>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</si>
  <si>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</si>
  <si>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</si>
  <si>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</si>
  <si>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</si>
  <si>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</si>
  <si>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</si>
  <si>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</si>
  <si>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</si>
  <si>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</si>
  <si>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</si>
  <si>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</si>
  <si>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</si>
  <si>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</si>
  <si>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</si>
  <si>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</si>
  <si>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</si>
  <si>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</si>
  <si>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</si>
  <si>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</si>
  <si>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</si>
  <si>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</si>
  <si>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</si>
  <si>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</si>
  <si>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</si>
  <si>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</si>
  <si>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</si>
  <si>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</si>
  <si>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</si>
  <si>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</si>
  <si>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</si>
  <si>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</si>
  <si>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</si>
  <si>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</si>
  <si>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</si>
  <si>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</si>
  <si>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</si>
  <si>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</si>
  <si>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</si>
  <si>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</si>
  <si>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</si>
  <si>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</si>
  <si>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</si>
  <si>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</si>
  <si>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</si>
  <si>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</si>
  <si>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</si>
  <si>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</si>
  <si>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</si>
  <si>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</si>
  <si>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</si>
  <si>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</si>
  <si>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</si>
  <si>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</si>
  <si>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</si>
  <si>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</si>
  <si>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</si>
  <si>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</si>
  <si>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</si>
  <si>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</si>
  <si>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</si>
  <si>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</si>
  <si>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</si>
  <si>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</si>
  <si>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</si>
  <si>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</si>
  <si>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</si>
  <si>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</si>
  <si>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</si>
  <si>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</si>
  <si>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</si>
  <si>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</si>
  <si>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</si>
  <si>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</si>
  <si>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</si>
  <si>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</si>
  <si>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</si>
  <si>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</si>
  <si>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</si>
  <si>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</si>
  <si>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</si>
  <si>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</si>
  <si>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</si>
  <si>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</si>
  <si>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</si>
  <si>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</si>
  <si>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</si>
  <si>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</si>
  <si>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</si>
  <si>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</si>
  <si>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</si>
  <si>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</si>
  <si>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</si>
  <si>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</si>
  <si>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</si>
  <si>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</si>
  <si>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</si>
  <si>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</si>
  <si>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</si>
  <si>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</si>
  <si>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</si>
  <si>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</si>
  <si>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</si>
  <si>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</si>
  <si>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</si>
  <si>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</si>
  <si>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</si>
  <si>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</si>
  <si>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</si>
  <si>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</si>
  <si>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</si>
  <si>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</si>
  <si>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</si>
  <si>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</si>
  <si>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</si>
  <si>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</si>
  <si>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</si>
  <si>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</si>
  <si>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</si>
  <si>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</si>
  <si>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</si>
  <si>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</si>
  <si>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</si>
  <si>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</si>
  <si>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</si>
  <si>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</si>
  <si>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</si>
  <si>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</si>
  <si>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</si>
  <si>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</si>
  <si>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</si>
  <si>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</si>
  <si>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</si>
  <si>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</si>
  <si>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</si>
  <si>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</si>
  <si>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</si>
  <si>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</si>
  <si>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</si>
  <si>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</si>
  <si>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</si>
  <si>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</si>
  <si>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</si>
  <si>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</si>
  <si>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</si>
  <si>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</si>
  <si>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</si>
  <si>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</si>
  <si>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</si>
  <si>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</si>
  <si>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</si>
  <si>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</si>
  <si>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</si>
  <si>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</si>
  <si>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</si>
  <si>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</si>
  <si>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</si>
  <si>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</si>
  <si>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</si>
  <si>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</si>
  <si>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</si>
  <si>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</si>
  <si>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</si>
  <si>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</si>
  <si>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</si>
  <si>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</si>
  <si>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</si>
  <si>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</si>
  <si>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</si>
  <si>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</si>
  <si>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</si>
  <si>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</si>
  <si>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</si>
  <si>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</si>
  <si>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</si>
  <si>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</si>
  <si>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</si>
  <si>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</si>
  <si>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</si>
  <si>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</si>
  <si>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</si>
  <si>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</si>
  <si>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</si>
  <si>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</si>
  <si>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</si>
  <si>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</si>
  <si>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</si>
  <si>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</si>
  <si>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</si>
  <si>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</si>
  <si>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</si>
  <si>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</si>
  <si>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</si>
  <si>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</si>
  <si>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</si>
  <si>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</si>
  <si>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</si>
  <si>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</si>
  <si>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</si>
  <si>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</si>
  <si>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</si>
  <si>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</si>
  <si>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</si>
  <si>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</si>
  <si>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</si>
  <si>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</si>
  <si>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</si>
  <si>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</si>
  <si>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</si>
  <si>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</si>
  <si>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</si>
  <si>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</si>
  <si>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</si>
  <si>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</si>
  <si>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</si>
  <si>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</si>
  <si>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</si>
  <si>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</si>
  <si>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</si>
  <si>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</si>
  <si>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</si>
  <si>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</si>
  <si>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</si>
  <si>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</si>
  <si>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</si>
  <si>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</si>
  <si>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</si>
  <si>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</si>
  <si>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</si>
  <si>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</si>
  <si>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</si>
  <si>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</si>
  <si>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</si>
  <si>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</si>
  <si>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</si>
  <si>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</si>
  <si>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</si>
  <si>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</si>
  <si>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</si>
  <si>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</si>
  <si>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</si>
  <si>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</si>
  <si>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</si>
  <si>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</si>
  <si>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</si>
  <si>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</si>
  <si>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</si>
  <si>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</si>
  <si>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</si>
  <si>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</si>
  <si>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</si>
  <si>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</si>
  <si>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</si>
  <si>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</si>
  <si>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</si>
  <si>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</si>
  <si>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</si>
  <si>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</si>
  <si>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</si>
  <si>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</si>
  <si>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</si>
  <si>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</si>
  <si>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</si>
  <si>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</si>
  <si>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</si>
  <si>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</si>
  <si>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</si>
  <si>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</si>
  <si>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</si>
  <si>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</si>
  <si>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</si>
  <si>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</si>
  <si>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</si>
  <si>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</si>
  <si>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</si>
  <si>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</si>
  <si>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</si>
  <si>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</si>
  <si>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</si>
  <si>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</si>
  <si>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</si>
  <si>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</si>
  <si>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</si>
  <si>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</si>
  <si>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</si>
  <si>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</si>
  <si>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</si>
  <si>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</si>
  <si>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</si>
  <si>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</si>
  <si>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</si>
  <si>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</si>
  <si>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</si>
  <si>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</si>
  <si>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</si>
  <si>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</si>
  <si>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</si>
  <si>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</si>
  <si>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</si>
  <si>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</si>
  <si>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</si>
  <si>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</si>
  <si>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</si>
  <si>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</si>
  <si>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</si>
  <si>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</si>
  <si>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</si>
  <si>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</si>
  <si>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</si>
  <si>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</si>
  <si>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</si>
  <si>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</si>
  <si>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</si>
  <si>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</si>
  <si>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</si>
  <si>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</si>
  <si>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</si>
  <si>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</si>
  <si>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</si>
  <si>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</si>
  <si>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</si>
  <si>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</si>
  <si>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</si>
  <si>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</si>
  <si>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</si>
  <si>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</si>
  <si>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</si>
  <si>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</si>
  <si>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</si>
  <si>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</si>
  <si>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</si>
  <si>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</si>
  <si>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</si>
  <si>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</si>
  <si>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</si>
  <si>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</si>
  <si>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</si>
  <si>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</si>
  <si>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</si>
  <si>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</si>
  <si>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</si>
  <si>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</si>
  <si>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</si>
  <si>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</si>
  <si>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</si>
  <si>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</si>
  <si>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</si>
  <si>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</si>
  <si>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</si>
  <si>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</si>
  <si>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</si>
  <si>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</si>
  <si>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</si>
  <si>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</si>
  <si>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</si>
  <si>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</si>
  <si>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</si>
  <si>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</si>
  <si>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</si>
  <si>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</si>
  <si>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</si>
  <si>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</si>
  <si>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</si>
  <si>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</si>
  <si>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</si>
  <si>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</si>
  <si>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</si>
  <si>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</si>
  <si>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</si>
  <si>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</si>
  <si>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</si>
  <si>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</si>
  <si>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</si>
  <si>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</si>
  <si>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</si>
  <si>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</si>
  <si>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</si>
  <si>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</si>
  <si>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</si>
  <si>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</si>
  <si>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</si>
  <si>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</si>
  <si>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</si>
  <si>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</si>
  <si>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</si>
  <si>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</si>
  <si>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</si>
  <si>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</si>
  <si>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</si>
  <si>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</si>
  <si>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</si>
  <si>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</si>
  <si>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</si>
  <si>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</si>
  <si>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</si>
  <si>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</si>
  <si>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</si>
  <si>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</si>
  <si>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</si>
  <si>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</si>
  <si>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</si>
  <si>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</si>
  <si>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</si>
  <si>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</si>
  <si>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</si>
  <si>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</si>
  <si>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</si>
  <si>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</si>
  <si>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</si>
  <si>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</si>
  <si>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</si>
  <si>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</si>
  <si>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</si>
  <si>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</si>
  <si>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</si>
  <si>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</si>
  <si>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</si>
  <si>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</si>
  <si>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</si>
  <si>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</si>
  <si>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</si>
  <si>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</si>
  <si>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</si>
  <si>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</si>
  <si>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</si>
  <si>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</si>
  <si>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</si>
  <si>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</si>
  <si>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</si>
  <si>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</si>
  <si>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</si>
  <si>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</si>
  <si>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</si>
  <si>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</si>
  <si>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</si>
  <si>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</si>
  <si>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</si>
  <si>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</si>
  <si>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</si>
  <si>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</si>
  <si>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</si>
  <si>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</si>
  <si>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</si>
  <si>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</si>
  <si>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</si>
  <si>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</si>
  <si>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</si>
  <si>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</si>
  <si>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</si>
  <si>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</si>
  <si>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</si>
  <si>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</si>
  <si>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</si>
  <si>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</si>
  <si>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</si>
  <si>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</si>
  <si>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</si>
  <si>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</si>
  <si>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</si>
  <si>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</si>
  <si>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</si>
  <si>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</si>
  <si>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</si>
  <si>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</si>
  <si>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</si>
  <si>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</si>
  <si>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</si>
  <si>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</si>
  <si>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</si>
  <si>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</si>
  <si>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</si>
  <si>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</si>
  <si>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</si>
  <si>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</si>
  <si>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</si>
  <si>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</si>
  <si>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</si>
  <si>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</si>
  <si>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</si>
  <si>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</si>
  <si>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</si>
  <si>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</si>
  <si>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</si>
  <si>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</si>
  <si>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</si>
  <si>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</si>
  <si>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</si>
  <si>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</si>
  <si>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</si>
  <si>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</si>
  <si>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</si>
  <si>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</si>
  <si>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</si>
  <si>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</si>
  <si>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</si>
  <si>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</si>
  <si>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</si>
  <si>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</si>
  <si>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</si>
  <si>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</si>
  <si>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</si>
  <si>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</si>
  <si>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</si>
  <si>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</si>
  <si>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</si>
  <si>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</si>
  <si>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</si>
  <si>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</si>
  <si>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</si>
  <si>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</si>
  <si>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</si>
  <si>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</si>
  <si>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</si>
  <si>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</si>
  <si>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</si>
  <si>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</si>
  <si>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</si>
  <si>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</si>
  <si>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</si>
  <si>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</si>
  <si>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</si>
  <si>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</si>
  <si>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</si>
  <si>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</si>
  <si>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</si>
  <si>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</si>
  <si>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</si>
  <si>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</si>
  <si>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</si>
  <si>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</si>
  <si>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</si>
  <si>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</si>
  <si>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</si>
  <si>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</si>
  <si>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</si>
  <si>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</si>
  <si>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</si>
  <si>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</si>
  <si>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</si>
  <si>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</si>
  <si>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</si>
  <si>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</si>
  <si>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</si>
  <si>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</si>
  <si>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</si>
  <si>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</si>
  <si>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</si>
  <si>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</si>
  <si>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</si>
  <si>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</si>
  <si>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</si>
  <si>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</si>
  <si>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</si>
  <si>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</si>
  <si>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</si>
  <si>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</si>
  <si>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</si>
  <si>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</si>
  <si>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</si>
  <si>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</si>
  <si>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</si>
  <si>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</si>
  <si>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</si>
  <si>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</si>
  <si>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</si>
  <si>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</si>
  <si>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</si>
  <si>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</si>
  <si>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</si>
  <si>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</si>
  <si>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</si>
  <si>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</si>
  <si>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</si>
  <si>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</si>
  <si>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</si>
  <si>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</si>
  <si>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</si>
  <si>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</si>
  <si>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</si>
  <si>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</si>
  <si>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</si>
  <si>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</si>
  <si>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</si>
  <si>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</si>
  <si>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</si>
  <si>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</si>
  <si>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</si>
  <si>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</si>
  <si>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</si>
  <si>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</si>
  <si>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</si>
  <si>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</si>
  <si>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</si>
  <si>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</si>
  <si>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</si>
  <si>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</si>
  <si>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</si>
  <si>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</si>
  <si>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</si>
  <si>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</si>
  <si>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</si>
  <si>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</si>
  <si>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</si>
  <si>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</si>
  <si>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</si>
  <si>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</si>
  <si>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</si>
  <si>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</si>
  <si>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</si>
  <si>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</si>
  <si>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</si>
  <si>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</si>
  <si>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</si>
  <si>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</si>
  <si>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</si>
  <si>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</si>
  <si>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</si>
  <si>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</si>
  <si>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</si>
  <si>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</si>
  <si>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</si>
  <si>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</si>
  <si>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</si>
  <si>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</si>
  <si>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</si>
  <si>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</si>
  <si>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</si>
  <si>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</si>
  <si>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</si>
  <si>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</si>
  <si>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</si>
  <si>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</si>
  <si>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</si>
  <si>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</si>
  <si>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</si>
  <si>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</si>
  <si>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</si>
  <si>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</si>
  <si>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</si>
  <si>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</si>
  <si>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</si>
  <si>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</si>
  <si>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</si>
  <si>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</si>
  <si>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</si>
  <si>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</si>
  <si>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</si>
  <si>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</si>
  <si>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</si>
  <si>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</si>
  <si>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</si>
  <si>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</si>
  <si>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</si>
  <si>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</si>
  <si>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</si>
  <si>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</si>
  <si>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</si>
  <si>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</si>
  <si>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</si>
  <si>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</si>
  <si>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</si>
  <si>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</si>
  <si>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</si>
  <si>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</si>
  <si>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</si>
  <si>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</si>
  <si>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</si>
  <si>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</si>
  <si>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</si>
  <si>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</si>
  <si>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</si>
  <si>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</si>
  <si>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</si>
  <si>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</si>
  <si>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</si>
  <si>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</si>
  <si>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</si>
  <si>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</si>
  <si>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</si>
  <si>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</si>
  <si>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</si>
  <si>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</si>
  <si>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</si>
  <si>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</si>
  <si>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</si>
  <si>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</si>
  <si>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</si>
  <si>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</si>
  <si>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</si>
  <si>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</si>
  <si>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</si>
  <si>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</si>
  <si>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</si>
  <si>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</si>
  <si>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</si>
  <si>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</si>
  <si>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</si>
  <si>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</si>
  <si>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</si>
  <si>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</si>
  <si>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</si>
  <si>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</si>
  <si>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</si>
  <si>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</si>
  <si>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</si>
  <si>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</si>
  <si>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</si>
  <si>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</si>
  <si>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</si>
  <si>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</si>
  <si>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</si>
  <si>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</si>
  <si>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</si>
  <si>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</si>
  <si>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</si>
  <si>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</si>
  <si>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</si>
  <si>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</si>
  <si>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</si>
  <si>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</si>
  <si>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</si>
  <si>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</si>
  <si>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</si>
  <si>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</si>
  <si>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</si>
  <si>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</si>
  <si>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</si>
  <si>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</si>
  <si>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</si>
  <si>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</si>
  <si>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</si>
  <si>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</si>
  <si>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</si>
  <si>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</si>
  <si>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</si>
  <si>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</si>
  <si>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</si>
  <si>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</si>
  <si>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</si>
  <si>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</si>
  <si>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</si>
  <si>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</si>
  <si>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</si>
  <si>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</si>
  <si>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</si>
  <si>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</si>
  <si>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</si>
  <si>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</si>
  <si>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</si>
  <si>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</si>
  <si>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</si>
  <si>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</si>
  <si>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</si>
  <si>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</si>
  <si>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</si>
  <si>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</si>
  <si>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</si>
  <si>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</si>
  <si>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</si>
  <si>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</si>
  <si>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</si>
  <si>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</si>
  <si>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</si>
  <si>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</si>
  <si>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</si>
  <si>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</si>
  <si>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</si>
  <si>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</si>
  <si>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</si>
  <si>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</si>
  <si>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</si>
  <si>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</si>
  <si>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</si>
  <si>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</si>
  <si>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</si>
  <si>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</si>
  <si>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</si>
  <si>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</si>
  <si>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</si>
  <si>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</si>
  <si>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</si>
  <si>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</si>
  <si>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</si>
  <si>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</si>
  <si>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</si>
  <si>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</si>
  <si>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</si>
  <si>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</si>
  <si>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</si>
  <si>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</si>
  <si>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</si>
  <si>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</si>
  <si>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</si>
  <si>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</si>
  <si>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</si>
  <si>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</si>
  <si>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</si>
  <si>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</si>
  <si>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</si>
  <si>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</si>
  <si>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</si>
  <si>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</si>
  <si>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</si>
  <si>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</si>
  <si>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</si>
  <si>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</si>
  <si>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</si>
  <si>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</si>
  <si>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</si>
  <si>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</si>
  <si>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</si>
  <si>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</si>
  <si>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</si>
  <si>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</si>
  <si>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</si>
  <si>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</si>
  <si>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</si>
  <si>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</si>
  <si>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</si>
  <si>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</si>
  <si>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</si>
  <si>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</si>
  <si>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</si>
  <si>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</si>
  <si>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</si>
  <si>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</si>
  <si>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</si>
  <si>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</si>
  <si>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</si>
  <si>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</si>
  <si>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</si>
  <si>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</si>
  <si>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</si>
  <si>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</si>
  <si>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</si>
  <si>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</si>
  <si>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</si>
  <si>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</si>
  <si>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</si>
  <si>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</si>
  <si>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</si>
  <si>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</si>
  <si>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</si>
  <si>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</si>
  <si>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</si>
  <si>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</si>
  <si>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</si>
  <si>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</si>
  <si>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</si>
  <si>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</si>
  <si>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</si>
  <si>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</si>
  <si>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</si>
  <si>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</si>
  <si>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</si>
  <si>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</si>
  <si>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</si>
  <si>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</si>
  <si>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</si>
  <si>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</si>
  <si>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</si>
  <si>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</si>
  <si>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</si>
  <si>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</si>
  <si>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</si>
  <si>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</si>
  <si>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</si>
  <si>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</si>
  <si>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</si>
  <si>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</si>
  <si>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</si>
  <si>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</si>
  <si>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</si>
  <si>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</si>
  <si>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</si>
  <si>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</si>
  <si>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</si>
  <si>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</si>
  <si>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</si>
  <si>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</si>
  <si>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</si>
  <si>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</si>
  <si>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</si>
  <si>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</si>
  <si>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</si>
  <si>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</si>
  <si>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</si>
  <si>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</si>
  <si>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</si>
  <si>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</si>
  <si>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</si>
  <si>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</si>
  <si>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</si>
  <si>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</si>
  <si>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</si>
  <si>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</si>
  <si>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</si>
  <si>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</si>
  <si>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</si>
  <si>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</si>
  <si>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</si>
  <si>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</si>
  <si>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</si>
  <si>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</si>
  <si>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</si>
  <si>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</si>
  <si>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</si>
  <si>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</si>
  <si>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</si>
  <si>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</si>
  <si>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</si>
  <si>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</si>
  <si>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</si>
  <si>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</si>
  <si>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</si>
  <si>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</si>
  <si>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</si>
  <si>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</si>
  <si>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</si>
  <si>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</si>
  <si>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</si>
  <si>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</si>
  <si>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</si>
  <si>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</si>
  <si>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</si>
  <si>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</si>
  <si>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</si>
  <si>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</si>
  <si>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</si>
  <si>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</si>
  <si>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</si>
  <si>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</si>
  <si>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</si>
  <si>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</si>
  <si>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</si>
  <si>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</si>
  <si>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</si>
  <si>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</si>
  <si>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</si>
  <si>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</si>
  <si>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</si>
  <si>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</si>
  <si>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</si>
  <si>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</si>
  <si>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</si>
  <si>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</si>
  <si>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</si>
  <si>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</si>
  <si>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</si>
  <si>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</si>
  <si>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</si>
  <si>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</si>
  <si>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</si>
  <si>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</si>
  <si>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</si>
  <si>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</si>
  <si>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</si>
  <si>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</si>
  <si>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</si>
  <si>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</si>
  <si>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</si>
  <si>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</si>
  <si>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</si>
  <si>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</si>
  <si>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</si>
  <si>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</si>
  <si>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</si>
  <si>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</si>
  <si>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</si>
  <si>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</si>
  <si>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</si>
  <si>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</si>
  <si>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</si>
  <si>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</si>
  <si>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</si>
  <si>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</si>
  <si>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</si>
  <si>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</si>
  <si>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</si>
  <si>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</si>
  <si>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</si>
  <si>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</si>
  <si>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</si>
  <si>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</si>
  <si>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</si>
  <si>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</si>
  <si>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</si>
  <si>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</si>
  <si>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</si>
  <si>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</si>
  <si>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</si>
  <si>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</si>
  <si>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</si>
  <si>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</si>
  <si>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</si>
  <si>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</si>
  <si>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</si>
  <si>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</si>
  <si>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</si>
  <si>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</si>
  <si>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</si>
  <si>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</si>
  <si>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</si>
  <si>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</si>
  <si>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</si>
  <si>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</si>
  <si>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</si>
  <si>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</si>
  <si>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</si>
  <si>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</si>
  <si>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</si>
  <si>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</si>
  <si>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</si>
  <si>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</si>
  <si>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</si>
  <si>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</si>
  <si>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</si>
  <si>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</si>
  <si>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</si>
  <si>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</si>
  <si>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</si>
  <si>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</si>
  <si>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</si>
  <si>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</si>
  <si>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</si>
  <si>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</si>
  <si>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</si>
  <si>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</si>
  <si>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</si>
  <si>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</si>
  <si>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</si>
  <si>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</si>
  <si>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</si>
  <si>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</si>
  <si>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</si>
  <si>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</si>
  <si>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</si>
  <si>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</si>
  <si>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</si>
  <si>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</si>
  <si>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</si>
  <si>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</si>
  <si>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</si>
  <si>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</si>
  <si>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</si>
  <si>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</si>
  <si>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</si>
  <si>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</si>
  <si>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</si>
  <si>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</si>
  <si>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</si>
  <si>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</si>
  <si>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</si>
  <si>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</si>
  <si>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</si>
  <si>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</si>
  <si>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</si>
  <si>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</si>
  <si>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</si>
  <si>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</si>
  <si>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</si>
  <si>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</si>
  <si>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</si>
  <si>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</si>
  <si>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</si>
  <si>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</si>
  <si>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</si>
  <si>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</si>
  <si>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</si>
  <si>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</si>
  <si>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</si>
  <si>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</si>
  <si>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</si>
  <si>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</si>
  <si>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</si>
  <si>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</si>
  <si>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</si>
  <si>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</si>
  <si>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</si>
  <si>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</si>
  <si>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</si>
  <si>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</si>
  <si>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</si>
  <si>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</si>
  <si>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</si>
  <si>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</si>
  <si>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</si>
  <si>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</si>
  <si>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</si>
  <si>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</si>
  <si>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</si>
  <si>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</si>
  <si>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</si>
  <si>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</si>
  <si>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</si>
  <si>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</si>
  <si>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</si>
  <si>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</si>
  <si>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</si>
  <si>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</si>
  <si>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</si>
  <si>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</si>
  <si>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</si>
  <si>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</si>
  <si>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</si>
  <si>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</si>
  <si>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</si>
  <si>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</si>
  <si>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</si>
  <si>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</si>
  <si>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</si>
  <si>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</si>
  <si>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</si>
  <si>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</si>
  <si>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</si>
  <si>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</si>
  <si>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</si>
  <si>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</si>
  <si>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</si>
  <si>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</si>
  <si>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</si>
  <si>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</si>
  <si>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</si>
  <si>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</si>
  <si>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</si>
  <si>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</si>
  <si>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</si>
  <si>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</si>
  <si>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</si>
  <si>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</si>
  <si>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</si>
  <si>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</si>
  <si>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</si>
  <si>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</si>
  <si>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</si>
  <si>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</si>
  <si>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</si>
  <si>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</si>
  <si>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</si>
  <si>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</si>
  <si>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</si>
  <si>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</si>
  <si>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</si>
  <si>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</si>
  <si>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</si>
  <si>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</si>
  <si>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</si>
  <si>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</si>
  <si>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</si>
  <si>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</si>
  <si>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</si>
  <si>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</si>
  <si>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</si>
  <si>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</si>
  <si>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</si>
  <si>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</si>
  <si>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</si>
  <si>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</si>
  <si>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</si>
  <si>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</si>
  <si>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</si>
  <si>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</si>
  <si>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</si>
  <si>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</si>
  <si>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</si>
  <si>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</si>
  <si>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</si>
  <si>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</si>
  <si>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</si>
  <si>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</si>
  <si>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</si>
  <si>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</si>
  <si>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</si>
  <si>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</si>
  <si>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</si>
  <si>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</si>
  <si>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</si>
  <si>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</si>
  <si>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</si>
  <si>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</si>
  <si>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</si>
  <si>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</si>
  <si>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</si>
  <si>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</si>
  <si>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</si>
  <si>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</si>
  <si>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</si>
  <si>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</si>
  <si>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</si>
  <si>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</si>
  <si>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</si>
  <si>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</si>
  <si>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</si>
  <si>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</si>
  <si>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</si>
  <si>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</si>
  <si>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</si>
  <si>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</si>
  <si>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</si>
  <si>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</si>
  <si>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</si>
  <si>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</si>
  <si>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</si>
  <si>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</si>
  <si>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</si>
  <si>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</si>
  <si>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</si>
  <si>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</si>
  <si>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</si>
  <si>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</si>
  <si>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</si>
  <si>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</si>
  <si>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</si>
  <si>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</si>
  <si>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</si>
  <si>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</si>
  <si>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</si>
  <si>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</si>
  <si>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</si>
  <si>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</si>
  <si>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</si>
  <si>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</si>
  <si>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</si>
  <si>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</si>
  <si>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</si>
  <si>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</si>
  <si>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</si>
  <si>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</si>
  <si>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</si>
  <si>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</si>
  <si>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</si>
  <si>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</si>
  <si>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</si>
  <si>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</si>
  <si>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</si>
  <si>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</si>
  <si>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</si>
  <si>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</si>
  <si>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</si>
  <si>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</si>
  <si>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</si>
  <si>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</si>
  <si>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</si>
  <si>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</si>
  <si>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</si>
  <si>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</si>
  <si>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</si>
  <si>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</si>
  <si>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</si>
  <si>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</si>
  <si>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</si>
  <si>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</si>
  <si>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</si>
  <si>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</si>
  <si>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</si>
  <si>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</si>
  <si>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</si>
  <si>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</si>
  <si>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</si>
  <si>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</si>
  <si>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</si>
  <si>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</si>
  <si>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</si>
  <si>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</si>
  <si>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</si>
  <si>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</si>
  <si>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</si>
  <si>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</si>
  <si>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</si>
  <si>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</si>
  <si>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</si>
  <si>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</si>
  <si>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</si>
  <si>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</si>
  <si>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</si>
  <si>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</si>
  <si>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</si>
  <si>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</si>
  <si>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</si>
  <si>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</si>
  <si>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</si>
  <si>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</si>
  <si>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</si>
  <si>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</si>
  <si>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</si>
  <si>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</si>
  <si>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</si>
  <si>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</si>
  <si>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</si>
  <si>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</si>
  <si>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</si>
  <si>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</si>
  <si>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</si>
  <si>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</si>
  <si>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</si>
  <si>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</si>
  <si>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</si>
  <si>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</si>
  <si>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</si>
  <si>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</si>
  <si>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</si>
  <si>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</si>
  <si>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</si>
  <si>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</si>
  <si>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</si>
  <si>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</si>
  <si>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</si>
  <si>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</si>
  <si>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</si>
  <si>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</si>
  <si>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</si>
  <si>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</si>
  <si>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</si>
  <si>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</si>
  <si>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</si>
  <si>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</si>
  <si>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</si>
  <si>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</si>
  <si>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</si>
  <si>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</si>
  <si>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</si>
  <si>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</si>
  <si>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</si>
  <si>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</si>
  <si>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</si>
  <si>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</si>
  <si>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</si>
  <si>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</si>
  <si>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</si>
  <si>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</si>
  <si>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</si>
  <si>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</si>
  <si>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</si>
  <si>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</si>
  <si>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</si>
  <si>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</si>
  <si>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</si>
  <si>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</si>
  <si>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</si>
  <si>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</si>
  <si>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</si>
  <si>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</si>
  <si>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</si>
  <si>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</si>
  <si>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</si>
  <si>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</si>
  <si>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</si>
  <si>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</si>
  <si>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</si>
  <si>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</si>
  <si>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</si>
  <si>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</si>
  <si>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</si>
  <si>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</si>
  <si>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</si>
  <si>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</si>
  <si>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</si>
  <si>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</si>
  <si>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</si>
  <si>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</si>
  <si>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</si>
  <si>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</si>
  <si>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</si>
  <si>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</si>
  <si>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</si>
  <si>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</si>
  <si>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</si>
  <si>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</si>
  <si>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</si>
  <si>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</si>
  <si>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</si>
  <si>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</si>
  <si>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</si>
  <si>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</si>
  <si>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</si>
  <si>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</si>
  <si>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</si>
  <si>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</si>
  <si>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</si>
  <si>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</si>
  <si>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</si>
  <si>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</si>
  <si>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</si>
  <si>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</si>
  <si>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</si>
  <si>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</si>
  <si>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</si>
  <si>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</si>
  <si>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</si>
  <si>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</si>
  <si>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</si>
  <si>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</si>
  <si>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</si>
  <si>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</si>
  <si>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</si>
  <si>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</si>
  <si>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</si>
  <si>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</si>
  <si>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</si>
  <si>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</si>
  <si>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</si>
  <si>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</si>
  <si>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</si>
  <si>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</si>
  <si>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</si>
  <si>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</si>
  <si>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</si>
  <si>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</si>
  <si>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</si>
  <si>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</si>
  <si>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</si>
  <si>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</si>
  <si>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</si>
  <si>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</si>
  <si>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</si>
  <si>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</si>
  <si>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</si>
  <si>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</si>
  <si>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</si>
  <si>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</si>
  <si>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</si>
  <si>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</si>
  <si>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</si>
  <si>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</si>
  <si>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</si>
  <si>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</si>
  <si>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</si>
  <si>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</si>
  <si>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</si>
  <si>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</si>
  <si>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</si>
  <si>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</si>
  <si>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</si>
  <si>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</si>
  <si>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</si>
  <si>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</si>
  <si>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</si>
  <si>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</si>
  <si>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</si>
  <si>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</si>
  <si>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</si>
  <si>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</si>
  <si>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</si>
  <si>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</si>
  <si>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</si>
  <si>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</si>
  <si>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</si>
  <si>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</si>
  <si>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</si>
  <si>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</si>
  <si>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</si>
  <si>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</si>
  <si>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</si>
  <si>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</si>
  <si>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</si>
  <si>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</si>
  <si>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</si>
  <si>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</si>
  <si>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</si>
  <si>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</si>
  <si>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</si>
  <si>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</si>
  <si>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</si>
  <si>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</si>
  <si>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</si>
  <si>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</si>
  <si>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</si>
  <si>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</si>
  <si>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</si>
  <si>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</si>
  <si>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</si>
  <si>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</si>
  <si>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</si>
  <si>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</si>
  <si>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</si>
  <si>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</si>
  <si>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</si>
  <si>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</si>
  <si>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</si>
  <si>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</si>
  <si>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</si>
  <si>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</si>
  <si>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</si>
  <si>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</si>
  <si>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</si>
  <si>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</si>
  <si>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</si>
  <si>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</si>
  <si>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</si>
  <si>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</si>
  <si>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</si>
  <si>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</si>
  <si>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</si>
  <si>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</si>
  <si>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</si>
  <si>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</si>
  <si>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</si>
  <si>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</si>
  <si>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</si>
  <si>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</si>
  <si>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</si>
  <si>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</si>
  <si>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</si>
  <si>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</si>
  <si>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</si>
  <si>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</si>
  <si>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</si>
  <si>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</si>
  <si>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</si>
  <si>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</si>
  <si>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</si>
  <si>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</si>
  <si>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</si>
  <si>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</si>
  <si>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</si>
  <si>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</si>
  <si>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</si>
  <si>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</si>
  <si>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</si>
  <si>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</si>
  <si>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</si>
  <si>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</si>
  <si>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</si>
  <si>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</si>
  <si>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</si>
  <si>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</si>
  <si>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</si>
  <si>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</si>
  <si>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</si>
  <si>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</si>
  <si>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</si>
  <si>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</si>
  <si>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</si>
  <si>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</si>
  <si>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</si>
  <si>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</si>
  <si>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</si>
  <si>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</si>
  <si>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</si>
  <si>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</si>
  <si>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</si>
  <si>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</si>
  <si>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</si>
  <si>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</si>
  <si>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</si>
  <si>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</si>
  <si>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</si>
  <si>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</si>
  <si>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</si>
  <si>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</si>
  <si>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</si>
  <si>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</si>
  <si>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</si>
  <si>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</si>
  <si>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</si>
  <si>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</si>
  <si>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</si>
  <si>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</si>
  <si>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</si>
  <si>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</si>
  <si>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</si>
  <si>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</si>
  <si>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</si>
  <si>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</si>
  <si>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</si>
  <si>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</si>
  <si>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</si>
  <si>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</si>
  <si>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</si>
  <si>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</si>
  <si>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</si>
  <si>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</si>
  <si>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</si>
  <si>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</si>
  <si>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</si>
  <si>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</si>
  <si>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</si>
  <si>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</si>
  <si>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</si>
  <si>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</si>
  <si>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</si>
  <si>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</si>
  <si>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</si>
  <si>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</si>
  <si>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</si>
  <si>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</si>
  <si>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</si>
  <si>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</si>
  <si>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</si>
  <si>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</si>
  <si>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</si>
  <si>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</si>
  <si>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</si>
  <si>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</si>
  <si>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</si>
  <si>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</si>
  <si>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</si>
  <si>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</si>
  <si>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</si>
  <si>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</si>
  <si>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</si>
  <si>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</si>
  <si>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</si>
  <si>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</si>
  <si>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</si>
  <si>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</si>
  <si>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</si>
  <si>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</si>
  <si>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</si>
  <si>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</si>
  <si>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</si>
  <si>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</si>
  <si>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</si>
  <si>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</si>
  <si>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</si>
  <si>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</si>
  <si>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</si>
  <si>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</si>
  <si>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</si>
  <si>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</si>
  <si>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</si>
  <si>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</si>
  <si>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</si>
  <si>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</si>
  <si>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</si>
  <si>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</si>
  <si>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</si>
  <si>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</si>
  <si>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</si>
  <si>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</si>
  <si>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</si>
  <si>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</si>
  <si>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</si>
  <si>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</si>
  <si>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</si>
  <si>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</si>
  <si>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</si>
  <si>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</si>
  <si>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</si>
  <si>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</si>
  <si>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</si>
  <si>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</si>
  <si>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</si>
  <si>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</si>
  <si>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</si>
  <si>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</si>
  <si>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</si>
  <si>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</si>
  <si>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</si>
  <si>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</si>
  <si>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</si>
  <si>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</si>
  <si>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</si>
  <si>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</si>
  <si>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</si>
  <si>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</si>
  <si>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</si>
  <si>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</si>
  <si>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</si>
  <si>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</si>
  <si>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</si>
  <si>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</si>
  <si>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</si>
  <si>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</si>
  <si>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</si>
  <si>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</si>
  <si>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</si>
  <si>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</si>
  <si>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</si>
  <si>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</si>
  <si>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</si>
  <si>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</si>
  <si>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</si>
  <si>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</si>
  <si>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</si>
  <si>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</si>
  <si>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</si>
  <si>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</si>
  <si>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</si>
  <si>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</si>
  <si>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</si>
  <si>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</si>
  <si>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</si>
  <si>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</si>
  <si>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</si>
  <si>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</si>
  <si>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</si>
  <si>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</si>
  <si>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</si>
  <si>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</si>
  <si>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</si>
  <si>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</si>
  <si>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</si>
  <si>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</si>
  <si>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</si>
  <si>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</si>
  <si>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</si>
  <si>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</si>
  <si>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</si>
  <si>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</si>
  <si>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</si>
  <si>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</si>
  <si>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</si>
  <si>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</si>
  <si>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</si>
  <si>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</si>
  <si>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</si>
  <si>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</si>
  <si>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</si>
  <si>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</si>
  <si>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</si>
  <si>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</si>
  <si>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</si>
  <si>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</si>
  <si>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</si>
  <si>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</si>
  <si>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</si>
  <si>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</si>
  <si>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</si>
  <si>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</si>
  <si>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</si>
  <si>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</si>
  <si>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</si>
  <si>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</si>
  <si>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</si>
  <si>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</si>
  <si>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</si>
  <si>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</si>
  <si>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</si>
  <si>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</si>
  <si>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</si>
  <si>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</si>
  <si>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</si>
  <si>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</si>
  <si>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</si>
  <si>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</si>
  <si>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</si>
  <si>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</si>
  <si>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</si>
  <si>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</si>
  <si>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</si>
  <si>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</si>
  <si>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</si>
  <si>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</si>
  <si>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</si>
  <si>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</si>
  <si>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</si>
  <si>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</si>
  <si>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</si>
  <si>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</si>
  <si>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</si>
  <si>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</si>
  <si>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</si>
  <si>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</si>
  <si>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</si>
  <si>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</si>
  <si>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</si>
  <si>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</si>
  <si>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</si>
  <si>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</si>
  <si>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</si>
  <si>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</si>
  <si>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</si>
  <si>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</si>
  <si>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</si>
  <si>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</si>
  <si>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</si>
  <si>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</si>
  <si>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</si>
  <si>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</si>
  <si>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</si>
  <si>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</si>
  <si>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</si>
  <si>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</si>
  <si>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</si>
  <si>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</si>
  <si>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</si>
  <si>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</si>
  <si>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</si>
  <si>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</si>
  <si>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</si>
  <si>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</si>
  <si>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</si>
  <si>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</si>
  <si>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</si>
  <si>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</si>
  <si>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</si>
  <si>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</si>
  <si>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</si>
  <si>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</si>
  <si>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</si>
  <si>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</si>
  <si>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</si>
  <si>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</si>
  <si>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</si>
  <si>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</si>
  <si>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</si>
  <si>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</si>
  <si>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</si>
  <si>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</si>
  <si>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</si>
  <si>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</si>
  <si>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</si>
  <si>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</si>
  <si>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</si>
  <si>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</si>
  <si>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</si>
  <si>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</si>
  <si>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</si>
  <si>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</si>
  <si>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</si>
  <si>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</si>
  <si>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</si>
  <si>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</si>
  <si>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</si>
  <si>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</si>
  <si>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</si>
  <si>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</si>
  <si>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</si>
  <si>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</si>
  <si>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</si>
  <si>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</si>
  <si>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</si>
  <si>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</si>
  <si>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</si>
  <si>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</si>
  <si>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</si>
  <si>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</si>
  <si>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</si>
  <si>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</si>
  <si>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</si>
  <si>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</si>
  <si>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</si>
  <si>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</si>
  <si>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</si>
  <si>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</si>
  <si>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</si>
  <si>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</si>
  <si>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</si>
  <si>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</si>
  <si>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</si>
  <si>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</si>
  <si>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</si>
  <si>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</si>
  <si>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</si>
  <si>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</si>
  <si>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</si>
  <si>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</si>
  <si>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</si>
  <si>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</si>
  <si>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</si>
  <si>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</si>
  <si>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</si>
  <si>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</si>
  <si>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</si>
  <si>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</si>
  <si>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</si>
  <si>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</si>
  <si>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</si>
  <si>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</si>
  <si>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</si>
  <si>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</si>
  <si>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</si>
  <si>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</si>
  <si>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</si>
  <si>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</si>
  <si>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</si>
  <si>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</si>
  <si>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</si>
  <si>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</si>
  <si>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</si>
  <si>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</si>
  <si>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</si>
  <si>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</si>
  <si>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</si>
  <si>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</si>
  <si>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</si>
  <si>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</si>
  <si>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</si>
  <si>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</si>
  <si>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</si>
  <si>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</si>
  <si>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</si>
  <si>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</si>
  <si>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</si>
  <si>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</si>
  <si>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</si>
  <si>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</si>
  <si>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</si>
  <si>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</si>
  <si>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</si>
  <si>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</si>
  <si>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</si>
  <si>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</si>
  <si>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</si>
  <si>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</si>
  <si>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</si>
  <si>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</si>
  <si>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</si>
  <si>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</si>
  <si>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</si>
  <si>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</si>
  <si>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</si>
  <si>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</si>
  <si>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</si>
  <si>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</si>
  <si>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</si>
  <si>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</si>
  <si>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</si>
  <si>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</si>
  <si>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</si>
  <si>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</si>
  <si>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</si>
  <si>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</si>
  <si>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</si>
  <si>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</si>
  <si>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</si>
  <si>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</si>
  <si>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</si>
  <si>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</si>
  <si>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</si>
  <si>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</si>
  <si>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</si>
  <si>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</si>
  <si>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</si>
  <si>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</si>
  <si>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</si>
  <si>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</si>
  <si>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</si>
  <si>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</si>
  <si>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</si>
  <si>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</si>
  <si>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</si>
  <si>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</si>
  <si>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</si>
  <si>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</si>
  <si>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</si>
  <si>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</si>
  <si>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</si>
  <si>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</si>
  <si>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</si>
  <si>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</si>
  <si>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</si>
  <si>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</si>
  <si>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</si>
  <si>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</si>
  <si>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</si>
  <si>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</si>
  <si>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</si>
  <si>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</si>
  <si>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</si>
  <si>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</si>
  <si>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</si>
  <si>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</si>
  <si>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</si>
  <si>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</si>
  <si>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</si>
  <si>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</si>
  <si>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</si>
  <si>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</si>
  <si>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</si>
  <si>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</si>
  <si>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</si>
  <si>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</si>
  <si>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</si>
  <si>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</si>
  <si>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</si>
  <si>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</si>
  <si>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</si>
  <si>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</si>
  <si>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</si>
  <si>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</si>
  <si>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</si>
  <si>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</si>
  <si>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</si>
  <si>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</si>
  <si>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</si>
  <si>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</si>
  <si>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</si>
  <si>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</si>
  <si>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</si>
  <si>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</si>
  <si>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</si>
  <si>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</si>
  <si>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</si>
  <si>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</si>
  <si>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</si>
  <si>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</si>
  <si>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</si>
  <si>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</si>
  <si>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</si>
  <si>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</si>
  <si>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</si>
  <si>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</si>
  <si>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</si>
  <si>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</si>
  <si>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</si>
  <si>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</si>
  <si>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</si>
  <si>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</si>
  <si>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</si>
  <si>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</si>
  <si>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</si>
  <si>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</si>
  <si>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</si>
  <si>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</si>
  <si>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</si>
  <si>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</si>
  <si>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</si>
  <si>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</si>
  <si>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</si>
  <si>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</si>
  <si>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</si>
  <si>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</si>
  <si>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</si>
  <si>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</si>
  <si>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</si>
  <si>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</si>
  <si>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</si>
  <si>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</si>
  <si>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</si>
  <si>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</si>
  <si>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</si>
  <si>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</si>
  <si>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</si>
  <si>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</si>
  <si>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</si>
  <si>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</si>
  <si>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</si>
  <si>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</si>
  <si>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</si>
  <si>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</si>
  <si>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</si>
  <si>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</si>
  <si>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</si>
  <si>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</si>
  <si>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</si>
  <si>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</si>
  <si>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</si>
  <si>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</si>
  <si>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</si>
  <si>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</si>
  <si>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</si>
  <si>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</si>
  <si>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</si>
  <si>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</si>
  <si>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</si>
  <si>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</si>
  <si>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</si>
  <si>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</si>
  <si>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</si>
  <si>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</si>
  <si>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</si>
  <si>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</si>
  <si>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</si>
  <si>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</si>
  <si>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</si>
  <si>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</si>
  <si>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</si>
  <si>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</si>
  <si>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</si>
  <si>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</si>
  <si>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</si>
  <si>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</si>
  <si>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</si>
  <si>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</si>
  <si>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</si>
  <si>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</si>
  <si>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</si>
  <si>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</si>
  <si>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</si>
  <si>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</si>
  <si>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</si>
  <si>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</si>
  <si>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</si>
  <si>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</si>
  <si>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</si>
  <si>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</si>
  <si>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</si>
  <si>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</si>
  <si>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</si>
  <si>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</si>
  <si>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</si>
  <si>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</si>
  <si>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</si>
  <si>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</si>
  <si>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</si>
  <si>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</si>
  <si>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</si>
  <si>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</si>
  <si>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</si>
  <si>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</si>
  <si>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</si>
  <si>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</si>
  <si>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</si>
  <si>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</si>
  <si>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</si>
  <si>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</si>
  <si>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</si>
  <si>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</si>
  <si>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</si>
  <si>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</si>
  <si>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</si>
  <si>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</si>
  <si>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</si>
  <si>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</si>
  <si>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</si>
  <si>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</si>
  <si>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</si>
  <si>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</si>
  <si>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</si>
  <si>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</si>
  <si>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</si>
  <si>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</si>
  <si>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</si>
  <si>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</si>
  <si>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</si>
  <si>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</si>
  <si>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</si>
  <si>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</si>
  <si>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</si>
  <si>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</si>
  <si>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</si>
  <si>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</si>
  <si>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</si>
  <si>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</si>
  <si>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</si>
  <si>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</si>
  <si>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</si>
  <si>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</si>
  <si>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</si>
  <si>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</si>
  <si>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</si>
  <si>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</si>
  <si>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</si>
  <si>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</si>
  <si>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</si>
  <si>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</si>
  <si>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</si>
  <si>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</si>
  <si>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</si>
  <si>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</si>
  <si>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</si>
  <si>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</si>
  <si>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</si>
  <si>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</si>
  <si>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</si>
  <si>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</si>
  <si>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</si>
  <si>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</si>
  <si>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</si>
  <si>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</si>
  <si>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</si>
  <si>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</si>
  <si>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</si>
  <si>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</si>
  <si>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</si>
  <si>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</si>
  <si>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</si>
  <si>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</si>
  <si>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</si>
  <si>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</si>
  <si>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</si>
  <si>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</si>
  <si>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</si>
  <si>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</si>
  <si>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</si>
  <si>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</si>
  <si>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</si>
  <si>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</si>
  <si>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</si>
  <si>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</si>
  <si>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</si>
  <si>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</si>
  <si>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</si>
  <si>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</si>
  <si>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</si>
  <si>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</si>
  <si>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</si>
  <si>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</si>
  <si>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</si>
  <si>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</si>
  <si>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</si>
  <si>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</si>
  <si>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</si>
  <si>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</si>
  <si>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</si>
  <si>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</si>
  <si>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</si>
  <si>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</si>
  <si>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</si>
  <si>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</si>
  <si>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</si>
  <si>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</si>
  <si>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</si>
  <si>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</si>
  <si>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</si>
  <si>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</si>
  <si>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</si>
  <si>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</si>
  <si>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</si>
  <si>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</si>
  <si>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</si>
  <si>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</si>
  <si>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</si>
  <si>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</si>
  <si>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</si>
  <si>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</si>
  <si>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</si>
  <si>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</si>
  <si>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</si>
  <si>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</si>
  <si>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</si>
  <si>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</si>
  <si>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</si>
  <si>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</si>
  <si>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</si>
  <si>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</si>
  <si>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</si>
  <si>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</si>
  <si>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</si>
  <si>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</si>
  <si>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</si>
  <si>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</si>
  <si>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</si>
  <si>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</si>
  <si>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</si>
  <si>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</si>
  <si>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</si>
  <si>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</si>
  <si>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</si>
  <si>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</si>
  <si>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</si>
  <si>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</si>
  <si>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</si>
  <si>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</si>
  <si>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</si>
  <si>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</si>
  <si>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</si>
  <si>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</si>
  <si>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</si>
  <si>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</si>
  <si>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</si>
  <si>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</si>
  <si>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</si>
  <si>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</si>
  <si>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</si>
  <si>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</si>
  <si>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</si>
  <si>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</si>
  <si>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</si>
  <si>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</si>
  <si>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</si>
  <si>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</si>
  <si>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</si>
  <si>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</si>
  <si>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</si>
  <si>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</si>
  <si>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</si>
  <si>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</si>
  <si>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</si>
  <si>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</si>
  <si>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</si>
  <si>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</si>
  <si>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</si>
  <si>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</si>
  <si>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</si>
  <si>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</si>
  <si>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</si>
  <si>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</si>
  <si>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</si>
  <si>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</si>
  <si>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</si>
  <si>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</si>
  <si>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</si>
  <si>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</si>
  <si>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</si>
  <si>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</si>
  <si>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</si>
  <si>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</si>
  <si>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</si>
  <si>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</si>
  <si>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</si>
  <si>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</si>
  <si>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</si>
  <si>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</si>
  <si>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</si>
  <si>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</si>
  <si>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</si>
  <si>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</si>
  <si>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</si>
  <si>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</si>
  <si>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</si>
  <si>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</si>
  <si>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</si>
  <si>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</si>
  <si>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</si>
  <si>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</si>
  <si>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</si>
  <si>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</si>
  <si>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</si>
  <si>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</si>
  <si>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</si>
  <si>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</si>
  <si>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</si>
  <si>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</si>
  <si>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</si>
  <si>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</si>
  <si>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</si>
  <si>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</si>
  <si>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</si>
  <si>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</si>
  <si>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</si>
  <si>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</si>
  <si>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</si>
  <si>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</si>
  <si>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</si>
  <si>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</si>
  <si>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</si>
  <si>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</si>
  <si>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</si>
  <si>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</si>
  <si>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</si>
  <si>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</si>
  <si>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</si>
  <si>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</si>
  <si>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</si>
  <si>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</si>
  <si>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</si>
  <si>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</si>
  <si>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</si>
  <si>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</si>
  <si>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</si>
  <si>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</si>
  <si>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</si>
  <si>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</si>
  <si>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</si>
  <si>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</si>
  <si>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</si>
  <si>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</si>
  <si>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</si>
  <si>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</si>
  <si>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</si>
  <si>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</si>
  <si>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</si>
  <si>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</si>
  <si>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</si>
  <si>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</si>
  <si>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</si>
  <si>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</si>
  <si>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</si>
  <si>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</si>
  <si>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</si>
  <si>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</si>
  <si>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</si>
  <si>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</si>
  <si>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</si>
  <si>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</si>
  <si>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</si>
  <si>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</si>
  <si>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</si>
  <si>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</si>
  <si>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</si>
  <si>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</si>
  <si>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</si>
  <si>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</si>
  <si>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</si>
  <si>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</si>
  <si>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</si>
  <si>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</si>
  <si>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</si>
  <si>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</si>
  <si>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</si>
  <si>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</si>
  <si>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</si>
  <si>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</si>
  <si>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</si>
  <si>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</si>
  <si>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</si>
  <si>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</si>
  <si>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</si>
  <si>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</si>
  <si>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</si>
  <si>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</si>
  <si>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</si>
  <si>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</si>
  <si>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</si>
  <si>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</si>
  <si>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</si>
  <si>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</si>
  <si>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</si>
  <si>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</si>
  <si>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</si>
  <si>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</si>
  <si>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</si>
  <si>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</si>
  <si>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</si>
  <si>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</si>
  <si>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</si>
  <si>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</si>
  <si>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</si>
  <si>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</si>
  <si>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</si>
  <si>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</si>
  <si>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</si>
  <si>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</si>
  <si>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</si>
  <si>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</si>
  <si>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</si>
  <si>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</si>
  <si>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</si>
  <si>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</si>
  <si>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</si>
  <si>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</si>
  <si>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</si>
  <si>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</si>
  <si>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</si>
  <si>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</si>
  <si>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</si>
  <si>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</si>
  <si>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</si>
  <si>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</si>
  <si>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</si>
  <si>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</si>
  <si>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</si>
  <si>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</si>
  <si>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</si>
  <si>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</si>
  <si>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</si>
  <si>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</si>
  <si>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</si>
  <si>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</si>
  <si>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</si>
  <si>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</si>
  <si>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</si>
  <si>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</si>
  <si>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</si>
  <si>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</si>
  <si>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</si>
  <si>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</si>
  <si>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</si>
  <si>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</si>
  <si>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</si>
  <si>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</si>
  <si>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</si>
  <si>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</si>
  <si>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</si>
  <si>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</si>
  <si>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</si>
  <si>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</si>
  <si>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</si>
  <si>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</si>
  <si>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</si>
  <si>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</si>
  <si>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</si>
  <si>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</si>
  <si>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</si>
  <si>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</si>
  <si>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</si>
  <si>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</si>
  <si>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</si>
  <si>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</si>
  <si>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</si>
  <si>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</si>
  <si>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</si>
  <si>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</si>
  <si>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</si>
  <si>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</si>
  <si>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</si>
  <si>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</si>
  <si>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</si>
  <si>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</si>
  <si>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</si>
  <si>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</si>
  <si>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</si>
  <si>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</si>
  <si>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</si>
  <si>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</si>
  <si>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</si>
  <si>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</si>
  <si>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</si>
  <si>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</si>
  <si>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</si>
  <si>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</si>
  <si>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</si>
  <si>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</si>
  <si>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</si>
  <si>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</si>
  <si>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</si>
  <si>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</si>
  <si>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</si>
  <si>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</si>
  <si>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</si>
  <si>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</si>
  <si>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</si>
  <si>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</si>
  <si>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</si>
  <si>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</si>
  <si>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</si>
  <si>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</si>
  <si>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</si>
  <si>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</si>
  <si>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</si>
  <si>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</si>
  <si>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</si>
  <si>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</si>
  <si>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</si>
  <si>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</si>
  <si>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</si>
  <si>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</si>
  <si>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</si>
  <si>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</si>
  <si>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</si>
  <si>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</si>
  <si>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</si>
  <si>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</si>
  <si>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</si>
  <si>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</si>
  <si>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</si>
  <si>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</si>
  <si>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</si>
  <si>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</si>
  <si>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</si>
  <si>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</si>
  <si>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</si>
  <si>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</si>
  <si>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</si>
  <si>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</si>
  <si>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</si>
  <si>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</si>
  <si>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</si>
  <si>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</si>
  <si>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</si>
  <si>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</si>
  <si>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</si>
  <si>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</si>
  <si>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</si>
  <si>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</si>
  <si>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</si>
  <si>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</si>
  <si>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</si>
  <si>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</si>
  <si>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</si>
  <si>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</si>
  <si>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</si>
  <si>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</si>
  <si>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</si>
  <si>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</si>
  <si>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</si>
  <si>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</si>
  <si>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</si>
  <si>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</si>
  <si>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</si>
  <si>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</si>
  <si>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</si>
  <si>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</si>
  <si>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</si>
  <si>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</si>
  <si>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</si>
  <si>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</si>
  <si>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</si>
  <si>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</si>
  <si>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</si>
  <si>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</si>
  <si>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</si>
  <si>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</si>
  <si>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</si>
  <si>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</si>
  <si>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</si>
  <si>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</si>
  <si>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</si>
  <si>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</si>
  <si>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</si>
  <si>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</si>
  <si>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</si>
  <si>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</si>
  <si>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</si>
  <si>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</si>
  <si>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</si>
  <si>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</si>
  <si>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</si>
  <si>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</si>
  <si>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</si>
  <si>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</si>
  <si>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</si>
  <si>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</si>
  <si>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</si>
  <si>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</si>
  <si>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</si>
  <si>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</si>
  <si>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</si>
  <si>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</si>
  <si>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</si>
  <si>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</si>
  <si>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</si>
  <si>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</si>
  <si>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</si>
  <si>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</si>
  <si>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</si>
  <si>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</si>
  <si>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</si>
  <si>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</si>
  <si>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</si>
  <si>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</si>
  <si>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</si>
  <si>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</si>
  <si>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</si>
  <si>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</si>
  <si>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</si>
  <si>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</si>
  <si>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</si>
  <si>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</si>
  <si>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</si>
  <si>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</si>
  <si>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</si>
  <si>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</si>
  <si>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</si>
  <si>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</si>
  <si>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</si>
  <si>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</si>
  <si>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</si>
  <si>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</si>
  <si>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</si>
  <si>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</si>
  <si>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</si>
  <si>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</si>
  <si>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</si>
  <si>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</si>
  <si>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</si>
  <si>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</si>
  <si>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</si>
  <si>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</si>
  <si>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</si>
  <si>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</si>
  <si>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</si>
  <si>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</si>
  <si>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</si>
  <si>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</si>
  <si>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</si>
  <si>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</si>
  <si>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</si>
  <si>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</si>
  <si>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</si>
  <si>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</si>
  <si>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</si>
  <si>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</si>
  <si>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</si>
  <si>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</si>
  <si>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</si>
  <si>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</si>
  <si>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</si>
  <si>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</si>
  <si>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</si>
  <si>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</si>
  <si>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</si>
  <si>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</si>
  <si>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</si>
  <si>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</si>
  <si>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</si>
  <si>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</si>
  <si>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</si>
  <si>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</si>
  <si>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</si>
  <si>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</si>
  <si>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</si>
  <si>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</si>
  <si>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</si>
  <si>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</si>
  <si>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</si>
  <si>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</si>
  <si>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</si>
  <si>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</si>
  <si>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</si>
  <si>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</si>
  <si>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</si>
  <si>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</si>
  <si>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</si>
  <si>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</si>
  <si>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</si>
  <si>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</si>
  <si>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</si>
  <si>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</si>
  <si>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</si>
  <si>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</si>
  <si>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</si>
  <si>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</si>
  <si>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</si>
  <si>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</si>
  <si>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</si>
  <si>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</si>
  <si>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</si>
  <si>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</si>
  <si>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</si>
  <si>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</si>
  <si>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</si>
  <si>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</si>
  <si>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</si>
  <si>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</si>
  <si>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</si>
  <si>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</si>
  <si>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</si>
  <si>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</si>
  <si>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</si>
  <si>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</si>
  <si>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</si>
  <si>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</si>
  <si>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</si>
  <si>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</si>
  <si>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</si>
  <si>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</si>
  <si>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</si>
  <si>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</si>
  <si>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</si>
  <si>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</si>
  <si>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</si>
  <si>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</si>
  <si>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</si>
  <si>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</si>
  <si>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</si>
  <si>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</si>
  <si>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</si>
  <si>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</si>
  <si>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</si>
  <si>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</si>
  <si>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</si>
  <si>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</si>
  <si>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</si>
  <si>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</si>
  <si>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</si>
  <si>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</si>
  <si>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</si>
  <si>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</si>
  <si>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</si>
  <si>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</si>
  <si>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</si>
  <si>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</si>
  <si>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</si>
  <si>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</si>
  <si>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</si>
  <si>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</si>
  <si>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</si>
  <si>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</si>
  <si>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</si>
  <si>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</si>
  <si>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</si>
  <si>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</si>
  <si>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</si>
  <si>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</si>
  <si>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</si>
  <si>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</si>
  <si>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</si>
  <si>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</si>
  <si>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</si>
  <si>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</si>
  <si>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</si>
  <si>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</si>
  <si>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</si>
  <si>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</si>
  <si>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</si>
  <si>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</si>
  <si>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</si>
  <si>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</si>
  <si>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</si>
  <si>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</si>
  <si>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</si>
  <si>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</si>
  <si>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</si>
  <si>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</si>
  <si>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</si>
  <si>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</si>
  <si>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</si>
  <si>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</si>
  <si>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</si>
  <si>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</si>
  <si>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</si>
  <si>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</si>
  <si>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</si>
  <si>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</si>
  <si>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</si>
  <si>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</si>
  <si>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</si>
  <si>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</si>
  <si>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</si>
  <si>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</si>
  <si>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</si>
  <si>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</si>
  <si>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</si>
  <si>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</si>
  <si>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</si>
  <si>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</si>
  <si>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</si>
  <si>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</si>
  <si>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</si>
  <si>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</si>
  <si>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</si>
  <si>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</si>
  <si>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</si>
  <si>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</si>
  <si>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</si>
  <si>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</si>
  <si>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</si>
  <si>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</si>
  <si>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</si>
  <si>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</si>
  <si>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</si>
  <si>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</si>
  <si>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</si>
  <si>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</si>
  <si>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</si>
  <si>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</si>
  <si>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</si>
  <si>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</si>
  <si>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</si>
  <si>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</si>
  <si>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</si>
  <si>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</si>
  <si>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</si>
  <si>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</si>
  <si>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</si>
  <si>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</si>
  <si>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</si>
  <si>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</si>
  <si>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</si>
  <si>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</si>
  <si>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</si>
  <si>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</si>
  <si>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</si>
  <si>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</si>
  <si>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</si>
  <si>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</si>
  <si>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</si>
  <si>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</si>
  <si>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</si>
  <si>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</si>
  <si>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</si>
  <si>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</si>
  <si>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</si>
  <si>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</si>
  <si>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</si>
  <si>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</si>
  <si>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</si>
  <si>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</si>
  <si>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</si>
  <si>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</si>
  <si>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</si>
  <si>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</si>
  <si>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</si>
  <si>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</si>
  <si>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</si>
  <si>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</si>
  <si>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</si>
  <si>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</si>
  <si>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</si>
  <si>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</si>
  <si>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</si>
  <si>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</si>
  <si>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</si>
  <si>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</si>
  <si>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</si>
  <si>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</si>
  <si>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</si>
  <si>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</si>
  <si>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</si>
  <si>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</si>
  <si>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</si>
  <si>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</si>
  <si>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</si>
  <si>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</si>
  <si>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</si>
  <si>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</si>
  <si>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</si>
  <si>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</si>
  <si>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</si>
  <si>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</si>
  <si>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</si>
  <si>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</si>
  <si>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</si>
  <si>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</si>
  <si>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</si>
  <si>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</si>
  <si>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</si>
  <si>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</si>
  <si>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</si>
  <si>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</si>
  <si>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</si>
  <si>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</si>
  <si>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</si>
  <si>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</si>
  <si>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</si>
  <si>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</si>
  <si>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</si>
  <si>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</si>
  <si>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</si>
  <si>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</si>
  <si>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</si>
  <si>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</si>
  <si>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</si>
  <si>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</si>
  <si>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</si>
  <si>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</si>
  <si>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</si>
  <si>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</si>
  <si>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</si>
  <si>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</si>
  <si>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</si>
  <si>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</si>
  <si>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</si>
  <si>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</si>
  <si>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</si>
  <si>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</si>
  <si>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</si>
  <si>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</si>
  <si>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</si>
  <si>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</si>
  <si>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</si>
  <si>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</si>
  <si>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</si>
  <si>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</si>
  <si>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</si>
  <si>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</si>
  <si>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</si>
  <si>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</si>
  <si>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</si>
  <si>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</si>
  <si>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</si>
  <si>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</si>
  <si>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</si>
  <si>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</si>
  <si>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</si>
  <si>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</si>
  <si>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</si>
  <si>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</si>
  <si>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</si>
  <si>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</si>
  <si>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</si>
  <si>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</si>
  <si>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</si>
  <si>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</si>
  <si>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</si>
  <si>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</si>
  <si>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</si>
  <si>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</si>
  <si>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</si>
  <si>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</si>
  <si>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</si>
  <si>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</si>
  <si>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</si>
  <si>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</si>
  <si>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</si>
  <si>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</si>
  <si>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</si>
  <si>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</si>
  <si>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</si>
  <si>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</si>
  <si>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</si>
  <si>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</si>
  <si>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</si>
  <si>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</si>
  <si>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</si>
  <si>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</si>
  <si>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</si>
  <si>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</si>
  <si>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</si>
  <si>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</si>
  <si>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</si>
  <si>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</si>
  <si>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</si>
  <si>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</si>
  <si>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</si>
  <si>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</si>
  <si>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</si>
  <si>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</si>
  <si>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</si>
  <si>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</si>
  <si>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</si>
  <si>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</si>
  <si>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</si>
  <si>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</si>
  <si>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</si>
  <si>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</si>
  <si>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</si>
  <si>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</si>
  <si>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</si>
  <si>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</si>
  <si>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</si>
  <si>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</si>
  <si>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</si>
  <si>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</si>
  <si>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</si>
  <si>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</si>
  <si>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</si>
  <si>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</si>
  <si>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</si>
  <si>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</si>
  <si>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</si>
  <si>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</si>
  <si>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</si>
  <si>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</si>
  <si>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</si>
  <si>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</si>
  <si>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</si>
  <si>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</si>
  <si>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</si>
  <si>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</si>
  <si>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</si>
  <si>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</si>
  <si>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</si>
  <si>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</si>
  <si>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</si>
  <si>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</si>
  <si>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</si>
  <si>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</si>
  <si>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</si>
  <si>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</si>
  <si>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</si>
  <si>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</si>
  <si>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</si>
  <si>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</si>
  <si>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</si>
  <si>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</si>
  <si>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</si>
  <si>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</si>
  <si>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</si>
  <si>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</si>
  <si>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</si>
  <si>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</si>
  <si>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</si>
  <si>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</si>
  <si>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</si>
  <si>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</si>
  <si>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</si>
  <si>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</si>
  <si>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</si>
  <si>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</si>
  <si>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</si>
  <si>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</si>
  <si>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</si>
  <si>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</si>
  <si>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</si>
  <si>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</si>
  <si>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</si>
  <si>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</si>
  <si>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</si>
  <si>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</si>
  <si>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</si>
  <si>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</si>
  <si>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</si>
  <si>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</si>
  <si>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</si>
  <si>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</si>
  <si>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</si>
  <si>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</si>
  <si>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</si>
  <si>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</si>
  <si>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</si>
  <si>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</si>
  <si>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</si>
  <si>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</si>
  <si>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</si>
  <si>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</si>
  <si>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</si>
  <si>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</si>
  <si>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</si>
  <si>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</si>
  <si>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</si>
  <si>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</si>
  <si>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</si>
  <si>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</si>
  <si>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</si>
  <si>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</si>
  <si>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</si>
  <si>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</si>
  <si>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</si>
  <si>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</si>
  <si>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</si>
  <si>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</si>
  <si>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</si>
  <si>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</si>
  <si>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</si>
  <si>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</si>
  <si>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</si>
  <si>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</si>
  <si>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</si>
  <si>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</si>
  <si>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</si>
  <si>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</si>
  <si>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</si>
  <si>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</si>
  <si>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</si>
  <si>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</si>
  <si>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</si>
  <si>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</si>
  <si>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</si>
  <si>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</si>
  <si>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</si>
  <si>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</si>
  <si>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</si>
  <si>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</si>
  <si>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</si>
  <si>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</si>
  <si>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</si>
  <si>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</si>
  <si>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</si>
  <si>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</si>
  <si>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</si>
  <si>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</si>
  <si>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</si>
  <si>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</si>
  <si>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</si>
  <si>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</si>
  <si>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</si>
  <si>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</si>
  <si>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</si>
  <si>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</si>
  <si>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</si>
  <si>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</si>
  <si>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</si>
  <si>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</si>
  <si>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</si>
  <si>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</si>
  <si>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</si>
  <si>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</si>
  <si>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</si>
  <si>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</si>
  <si>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</si>
  <si>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</si>
  <si>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</si>
  <si>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</si>
  <si>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</si>
  <si>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</si>
  <si>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</si>
  <si>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</si>
  <si>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</si>
  <si>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</si>
  <si>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</si>
  <si>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</si>
  <si>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</si>
  <si>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</si>
  <si>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</si>
  <si>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</si>
  <si>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</si>
  <si>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</si>
  <si>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</si>
  <si>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</si>
  <si>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</si>
  <si>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</si>
  <si>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</si>
  <si>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</si>
  <si>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</si>
  <si>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</si>
  <si>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</si>
  <si>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</si>
  <si>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</si>
  <si>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</si>
  <si>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</si>
  <si>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</si>
  <si>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</si>
  <si>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</si>
  <si>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</si>
  <si>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</si>
  <si>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</si>
  <si>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</si>
  <si>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</si>
  <si>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</si>
  <si>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</si>
  <si>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</si>
  <si>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</si>
  <si>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</si>
  <si>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</si>
  <si>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</si>
  <si>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</si>
  <si>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</si>
  <si>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</si>
  <si>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</si>
  <si>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</si>
  <si>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</si>
  <si>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</si>
  <si>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</si>
  <si>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</si>
  <si>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</si>
  <si>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</si>
  <si>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</si>
  <si>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</si>
  <si>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</si>
  <si>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</si>
  <si>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</si>
  <si>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</si>
  <si>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</si>
  <si>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</si>
  <si>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</si>
  <si>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</si>
  <si>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</si>
  <si>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</si>
  <si>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</si>
  <si>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</si>
  <si>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</si>
  <si>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</si>
  <si>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</si>
  <si>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</si>
  <si>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</si>
  <si>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</si>
  <si>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</si>
  <si>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</si>
  <si>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</si>
  <si>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</si>
  <si>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</si>
  <si>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</si>
  <si>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</si>
  <si>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</si>
  <si>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</si>
  <si>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</si>
  <si>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</si>
  <si>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</si>
  <si>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</si>
  <si>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</si>
  <si>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</si>
  <si>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</si>
  <si>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</si>
  <si>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</si>
  <si>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</si>
  <si>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</si>
  <si>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</si>
  <si>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</si>
  <si>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</si>
  <si>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</si>
  <si>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</si>
  <si>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</si>
  <si>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</si>
  <si>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</si>
  <si>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</si>
  <si>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</si>
  <si>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</si>
  <si>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</si>
  <si>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</si>
  <si>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</si>
  <si>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</si>
  <si>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</si>
  <si>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</si>
  <si>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</si>
  <si>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</si>
  <si>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</si>
  <si>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</si>
  <si>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</si>
  <si>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</si>
  <si>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</si>
  <si>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</si>
  <si>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</si>
  <si>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</si>
  <si>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</si>
  <si>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</si>
  <si>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</si>
  <si>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</si>
  <si>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</si>
  <si>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</si>
  <si>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</si>
  <si>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</si>
  <si>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</si>
  <si>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</si>
  <si>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</si>
  <si>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</si>
  <si>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</si>
  <si>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</si>
  <si>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</si>
  <si>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</si>
  <si>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</si>
  <si>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</si>
  <si>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</si>
  <si>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</si>
  <si>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</si>
  <si>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</si>
  <si>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</si>
  <si>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</si>
  <si>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</si>
  <si>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</si>
  <si>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</si>
  <si>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</si>
  <si>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</si>
  <si>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</si>
  <si>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</si>
  <si>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</si>
  <si>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</si>
  <si>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</si>
  <si>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</si>
  <si>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</si>
  <si>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</si>
  <si>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</si>
  <si>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</si>
  <si>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</si>
  <si>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</si>
  <si>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</si>
  <si>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</si>
  <si>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</si>
  <si>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</si>
  <si>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</si>
  <si>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</si>
  <si>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</si>
  <si>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</si>
  <si>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</si>
  <si>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</si>
  <si>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</si>
  <si>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</si>
  <si>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</si>
  <si>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</si>
  <si>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</si>
  <si>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</si>
  <si>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</si>
  <si>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</si>
  <si>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</si>
  <si>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</si>
  <si>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</si>
  <si>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</si>
  <si>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</si>
  <si>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</si>
  <si>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</si>
  <si>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</si>
  <si>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</si>
  <si>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</si>
  <si>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</si>
  <si>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</si>
  <si>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</si>
  <si>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</si>
  <si>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</si>
  <si>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</si>
  <si>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</si>
  <si>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</si>
  <si>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</si>
  <si>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</si>
  <si>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</si>
  <si>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</si>
  <si>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</si>
  <si>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</si>
  <si>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</si>
  <si>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</si>
  <si>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</si>
  <si>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</si>
  <si>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</si>
  <si>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</si>
  <si>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</si>
  <si>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</si>
  <si>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</si>
  <si>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</si>
  <si>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</si>
  <si>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</si>
  <si>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</si>
  <si>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</si>
  <si>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</si>
  <si>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</si>
  <si>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</si>
  <si>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</si>
  <si>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</si>
  <si>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</si>
  <si>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</si>
  <si>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</si>
  <si>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</si>
  <si>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</si>
  <si>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</si>
  <si>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</si>
  <si>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</si>
  <si>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</si>
  <si>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</si>
  <si>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</si>
  <si>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</si>
  <si>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</si>
  <si>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</si>
  <si>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</si>
  <si>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</si>
  <si>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</si>
  <si>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</si>
  <si>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</si>
  <si>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</si>
  <si>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</si>
  <si>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</si>
  <si>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</si>
  <si>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</si>
  <si>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</si>
  <si>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</si>
  <si>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</si>
  <si>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</si>
  <si>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</si>
  <si>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</si>
  <si>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</si>
  <si>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</si>
  <si>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</si>
  <si>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</si>
  <si>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</si>
  <si>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</si>
  <si>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</si>
  <si>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</si>
  <si>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</si>
  <si>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</si>
  <si>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</si>
  <si>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</si>
  <si>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</si>
  <si>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</si>
  <si>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</si>
  <si>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</si>
  <si>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</si>
  <si>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</si>
  <si>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</si>
  <si>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</si>
  <si>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</si>
  <si>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</si>
  <si>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</si>
  <si>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</si>
  <si>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</si>
  <si>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</si>
  <si>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</si>
  <si>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</si>
  <si>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</si>
  <si>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</si>
  <si>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</si>
  <si>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</si>
  <si>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</si>
  <si>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</si>
  <si>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</si>
  <si>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</si>
  <si>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</si>
  <si>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</si>
  <si>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</si>
  <si>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</si>
  <si>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</si>
  <si>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</si>
  <si>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</si>
  <si>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</si>
  <si>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</si>
  <si>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</si>
  <si>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</si>
  <si>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</si>
  <si>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</si>
  <si>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</si>
  <si>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</si>
  <si>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</si>
  <si>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</si>
  <si>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</si>
  <si>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</si>
  <si>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</si>
  <si>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</si>
  <si>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</si>
  <si>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</si>
  <si>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</si>
  <si>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</si>
  <si>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</si>
  <si>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</si>
  <si>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</si>
  <si>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</si>
  <si>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</si>
  <si>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</si>
  <si>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</si>
  <si>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</si>
  <si>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</si>
  <si>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</si>
  <si>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</si>
  <si>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</si>
  <si>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</si>
  <si>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</si>
  <si>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</si>
  <si>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</si>
  <si>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</si>
  <si>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</si>
  <si>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</si>
  <si>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</si>
  <si>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</si>
  <si>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</si>
  <si>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</si>
  <si>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</si>
  <si>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</si>
  <si>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</si>
  <si>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</si>
  <si>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</si>
  <si>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</si>
  <si>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</si>
  <si>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</si>
  <si>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</si>
  <si>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</si>
  <si>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</si>
  <si>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</si>
  <si>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</si>
  <si>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</si>
  <si>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</si>
  <si>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</si>
  <si>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</si>
  <si>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</si>
  <si>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</si>
  <si>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</si>
  <si>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</si>
  <si>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</si>
  <si>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</si>
  <si>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</si>
  <si>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</si>
  <si>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</si>
  <si>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</si>
  <si>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</si>
  <si>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</si>
  <si>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</si>
  <si>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</si>
  <si>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</si>
  <si>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</si>
  <si>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</si>
  <si>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</si>
  <si>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</si>
  <si>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</si>
  <si>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</si>
  <si>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</si>
  <si>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</si>
  <si>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</si>
  <si>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</si>
  <si>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</si>
  <si>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</si>
  <si>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</si>
  <si>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</si>
  <si>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</si>
  <si>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</si>
  <si>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</si>
  <si>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</si>
  <si>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</si>
  <si>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</si>
  <si>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</si>
  <si>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</si>
  <si>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</si>
  <si>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</si>
  <si>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</si>
  <si>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</si>
  <si>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</si>
  <si>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</si>
  <si>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</si>
  <si>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</si>
  <si>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</si>
  <si>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</si>
  <si>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</si>
  <si>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</si>
  <si>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</si>
  <si>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</si>
  <si>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</si>
  <si>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</si>
  <si>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</si>
  <si>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</si>
  <si>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</si>
  <si>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</si>
  <si>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</si>
  <si>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</si>
  <si>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</si>
  <si>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</si>
  <si>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</si>
  <si>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</si>
  <si>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</si>
  <si>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</si>
  <si>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</si>
  <si>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</si>
  <si>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</si>
  <si>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</si>
  <si>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</si>
  <si>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</si>
  <si>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</si>
  <si>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</si>
  <si>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</si>
  <si>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</si>
  <si>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</si>
  <si>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</si>
  <si>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</si>
  <si>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</si>
  <si>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</si>
  <si>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</si>
  <si>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</si>
  <si>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</si>
  <si>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</si>
  <si>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</si>
  <si>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</si>
  <si>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</si>
  <si>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</si>
  <si>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</si>
  <si>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</si>
  <si>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</si>
  <si>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</si>
  <si>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</si>
  <si>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</si>
  <si>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</si>
  <si>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</si>
  <si>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</si>
  <si>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</si>
  <si>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</si>
  <si>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</si>
  <si>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</si>
  <si>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</si>
  <si>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</si>
  <si>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</si>
  <si>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</si>
  <si>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</si>
  <si>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</si>
  <si>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</si>
  <si>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</si>
  <si>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</si>
  <si>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</si>
  <si>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</si>
  <si>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</si>
  <si>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</si>
  <si>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</si>
  <si>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</si>
  <si>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</si>
  <si>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</si>
  <si>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</si>
  <si>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</si>
  <si>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</si>
  <si>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</si>
  <si>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</si>
  <si>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</si>
  <si>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</si>
  <si>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</si>
  <si>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</si>
  <si>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</si>
  <si>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</si>
  <si>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</si>
  <si>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</si>
  <si>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</si>
  <si>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</si>
  <si>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</si>
  <si>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</si>
  <si>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</si>
  <si>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</si>
  <si>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</si>
  <si>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</si>
  <si>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</si>
  <si>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</si>
  <si>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</si>
  <si>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</si>
  <si>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</si>
  <si>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</si>
  <si>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</si>
  <si>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</si>
  <si>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</si>
  <si>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</si>
  <si>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</si>
  <si>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</si>
  <si>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</si>
  <si>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</si>
  <si>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</si>
  <si>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</si>
  <si>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</si>
  <si>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</si>
  <si>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</si>
  <si>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</si>
  <si>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</si>
  <si>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</si>
  <si>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</si>
  <si>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</si>
  <si>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</si>
  <si>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</si>
  <si>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</si>
  <si>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</si>
  <si>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</si>
  <si>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</si>
  <si>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</si>
  <si>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</si>
  <si>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</si>
  <si>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</si>
  <si>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</si>
  <si>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</si>
  <si>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</si>
  <si>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</si>
  <si>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</si>
  <si>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</si>
  <si>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</si>
  <si>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</si>
  <si>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</si>
  <si>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</si>
  <si>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</si>
  <si>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</si>
  <si>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</si>
  <si>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</si>
  <si>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</si>
  <si>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</si>
  <si>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</si>
  <si>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</si>
  <si>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</si>
  <si>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</si>
  <si>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</si>
  <si>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</si>
  <si>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</si>
  <si>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</si>
  <si>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</si>
  <si>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</si>
  <si>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</si>
  <si>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</si>
  <si>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</si>
  <si>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</si>
  <si>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</si>
  <si>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</si>
  <si>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</si>
  <si>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</si>
  <si>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</si>
  <si>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</si>
  <si>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</si>
  <si>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</si>
  <si>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</si>
  <si>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</si>
  <si>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</si>
  <si>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</si>
  <si>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</si>
  <si>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</si>
  <si>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</si>
  <si>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</si>
  <si>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</si>
  <si>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</si>
  <si>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</si>
  <si>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</si>
  <si>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</si>
  <si>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</si>
  <si>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</si>
  <si>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</si>
  <si>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</si>
  <si>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</si>
  <si>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</si>
  <si>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</si>
  <si>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</si>
  <si>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</si>
  <si>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</si>
  <si>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</si>
  <si>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</si>
  <si>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</si>
  <si>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</si>
  <si>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</si>
  <si>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</si>
  <si>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</si>
  <si>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</si>
  <si>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</si>
  <si>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</si>
  <si>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</si>
  <si>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</si>
  <si>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</si>
  <si>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</si>
  <si>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</si>
  <si>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</si>
  <si>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</si>
  <si>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</si>
  <si>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</si>
  <si>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</si>
  <si>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</si>
  <si>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</si>
  <si>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</si>
  <si>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</si>
  <si>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</si>
  <si>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</si>
  <si>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</si>
  <si>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</si>
  <si>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</si>
  <si>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</si>
  <si>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</si>
  <si>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</si>
  <si>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</si>
  <si>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</si>
  <si>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</si>
  <si>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</si>
  <si>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</si>
  <si>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</si>
  <si>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</si>
  <si>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</si>
  <si>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</si>
  <si>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</si>
  <si>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</si>
  <si>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</si>
  <si>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</si>
  <si>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</si>
  <si>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</si>
  <si>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</si>
  <si>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</si>
  <si>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</si>
  <si>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</si>
  <si>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</si>
  <si>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</si>
  <si>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</si>
  <si>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</si>
  <si>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</si>
  <si>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</si>
  <si>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</si>
  <si>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</si>
  <si>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</si>
  <si>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</si>
  <si>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</si>
  <si>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</si>
  <si>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</si>
  <si>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</si>
  <si>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</si>
  <si>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</si>
  <si>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</si>
  <si>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</si>
  <si>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</si>
  <si>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</si>
  <si>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</si>
  <si>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</si>
  <si>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</si>
  <si>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</si>
  <si>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</si>
  <si>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</si>
  <si>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</si>
  <si>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</si>
  <si>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</si>
  <si>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</si>
  <si>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</si>
  <si>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</si>
  <si>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</si>
  <si>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</si>
  <si>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</si>
  <si>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</si>
  <si>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</si>
  <si>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</si>
  <si>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</si>
  <si>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</si>
  <si>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</si>
  <si>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</si>
  <si>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</si>
  <si>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</si>
  <si>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</si>
  <si>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</si>
  <si>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</si>
  <si>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</si>
  <si>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</si>
  <si>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</si>
  <si>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</si>
  <si>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</si>
  <si>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</si>
  <si>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</si>
  <si>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</si>
  <si>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</si>
  <si>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</si>
  <si>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</si>
  <si>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</si>
  <si>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</si>
  <si>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</si>
  <si>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</si>
  <si>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</si>
  <si>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</si>
  <si>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</si>
  <si>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</si>
  <si>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</si>
  <si>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</si>
  <si>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</si>
  <si>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</si>
  <si>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</si>
  <si>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</si>
  <si>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</si>
  <si>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</si>
  <si>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</si>
  <si>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</si>
  <si>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</si>
  <si>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</si>
  <si>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</si>
  <si>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</si>
  <si>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</si>
  <si>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</si>
  <si>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</si>
  <si>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</si>
  <si>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</si>
  <si>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</si>
  <si>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</si>
  <si>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</si>
  <si>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</si>
  <si>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</si>
  <si>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</si>
  <si>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</si>
  <si>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</si>
  <si>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</si>
  <si>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</si>
  <si>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</si>
  <si>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</si>
  <si>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</si>
  <si>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</si>
  <si>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</si>
  <si>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</si>
  <si>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</si>
  <si>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</si>
  <si>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</si>
  <si>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</si>
  <si>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</si>
  <si>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</si>
  <si>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</si>
  <si>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</si>
  <si>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</si>
  <si>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</si>
  <si>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</si>
  <si>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</si>
  <si>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</si>
  <si>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</si>
  <si>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</si>
  <si>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</si>
  <si>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</si>
  <si>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</si>
  <si>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</si>
  <si>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</si>
  <si>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</si>
  <si>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</si>
  <si>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</si>
  <si>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</si>
  <si>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</si>
  <si>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</si>
  <si>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</si>
  <si>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</si>
  <si>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</si>
  <si>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</si>
  <si>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</si>
  <si>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</si>
  <si>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</si>
  <si>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</si>
  <si>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</si>
  <si>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</si>
  <si>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</si>
  <si>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</si>
  <si>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</si>
  <si>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</si>
  <si>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</si>
  <si>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</si>
  <si>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</si>
  <si>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</si>
  <si>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</si>
  <si>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</si>
  <si>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</si>
  <si>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</si>
  <si>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</si>
  <si>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</si>
  <si>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</si>
  <si>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</si>
  <si>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</si>
  <si>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</si>
  <si>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</si>
  <si>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</si>
  <si>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</si>
  <si>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</si>
  <si>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</si>
  <si>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</si>
  <si>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</si>
  <si>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</si>
  <si>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</si>
  <si>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</si>
  <si>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</si>
  <si>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</si>
  <si>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</si>
  <si>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</si>
  <si>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</si>
  <si>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</si>
  <si>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</si>
  <si>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</si>
  <si>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</si>
  <si>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</si>
  <si>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</si>
  <si>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</si>
  <si>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</si>
  <si>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</si>
  <si>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</si>
  <si>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</si>
  <si>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</si>
  <si>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</si>
  <si>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</si>
  <si>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</si>
  <si>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</si>
  <si>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</si>
  <si>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</si>
  <si>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</si>
  <si>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</si>
  <si>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</si>
  <si>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</si>
  <si>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</si>
  <si>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</si>
  <si>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</si>
  <si>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</si>
  <si>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</si>
  <si>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</si>
  <si>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</si>
  <si>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</si>
  <si>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</si>
  <si>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</si>
  <si>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</si>
  <si>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</si>
  <si>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</si>
  <si>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</si>
  <si>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</si>
  <si>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</si>
  <si>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</si>
  <si>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</si>
  <si>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</si>
  <si>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</si>
  <si>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</si>
  <si>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</si>
  <si>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</si>
  <si>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</si>
  <si>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</si>
  <si>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</si>
  <si>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</si>
  <si>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</si>
  <si>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</si>
  <si>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</si>
  <si>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</si>
  <si>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</si>
  <si>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</si>
  <si>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</si>
  <si>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</si>
  <si>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</si>
  <si>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</si>
  <si>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</si>
  <si>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</si>
  <si>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</si>
  <si>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</si>
  <si>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</si>
  <si>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</si>
  <si>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</si>
  <si>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</si>
  <si>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</si>
  <si>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</si>
  <si>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</si>
  <si>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</si>
  <si>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</si>
  <si>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</si>
  <si>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</si>
  <si>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</si>
  <si>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</si>
  <si>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</si>
  <si>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</si>
  <si>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</si>
  <si>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</si>
  <si>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</si>
  <si>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</si>
  <si>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</si>
  <si>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</si>
  <si>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</si>
  <si>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</si>
  <si>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</si>
  <si>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</si>
  <si>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</si>
  <si>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</si>
  <si>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</si>
  <si>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</si>
  <si>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</si>
  <si>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</si>
  <si>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</si>
  <si>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</si>
  <si>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</si>
  <si>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</si>
  <si>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</si>
  <si>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</si>
  <si>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</si>
  <si>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</si>
  <si>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</si>
  <si>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</si>
  <si>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</si>
  <si>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</si>
  <si>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</si>
  <si>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</si>
  <si>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</si>
  <si>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</si>
  <si>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</si>
  <si>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</si>
  <si>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</si>
  <si>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</si>
  <si>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</si>
  <si>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</si>
  <si>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</si>
  <si>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</si>
  <si>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</si>
  <si>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</si>
  <si>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</si>
  <si>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</si>
  <si>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</si>
  <si>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</si>
  <si>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</si>
  <si>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</si>
  <si>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</si>
  <si>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</si>
  <si>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</si>
  <si>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</si>
  <si>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</si>
  <si>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</si>
  <si>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</si>
  <si>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</si>
  <si>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</si>
  <si>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</si>
  <si>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</si>
  <si>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</si>
  <si>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</si>
  <si>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</si>
  <si>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</si>
  <si>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</si>
  <si>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</si>
  <si>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</si>
  <si>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</si>
  <si>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</si>
  <si>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</si>
  <si>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</si>
  <si>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</si>
  <si>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</si>
  <si>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</si>
  <si>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</si>
  <si>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</si>
  <si>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</si>
  <si>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</si>
  <si>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</si>
  <si>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</si>
  <si>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</si>
  <si>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</si>
  <si>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</si>
  <si>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</si>
  <si>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</si>
  <si>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</si>
  <si>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</si>
  <si>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</si>
  <si>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</si>
  <si>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</si>
  <si>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</si>
  <si>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</si>
  <si>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</si>
  <si>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</si>
  <si>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</si>
  <si>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</si>
  <si>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</si>
  <si>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</si>
  <si>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</si>
  <si>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</si>
  <si>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</si>
  <si>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</si>
  <si>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</si>
  <si>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</si>
  <si>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</si>
  <si>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</si>
  <si>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</si>
  <si>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</si>
  <si>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</si>
  <si>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</si>
  <si>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</si>
  <si>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</si>
  <si>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</si>
  <si>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</si>
  <si>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</si>
  <si>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</si>
  <si>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</si>
  <si>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</si>
  <si>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</si>
  <si>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</si>
  <si>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</si>
  <si>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</si>
  <si>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</si>
  <si>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</si>
  <si>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</si>
  <si>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</si>
  <si>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</si>
  <si>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</si>
  <si>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</si>
  <si>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</si>
  <si>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</si>
  <si>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</si>
  <si>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</si>
  <si>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</si>
  <si>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</si>
  <si>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</si>
  <si>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</si>
  <si>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</si>
  <si>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</si>
  <si>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</si>
  <si>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</si>
  <si>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</si>
  <si>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</si>
  <si>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</si>
  <si>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</si>
  <si>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</si>
  <si>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</si>
  <si>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</si>
  <si>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</si>
  <si>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</si>
  <si>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</si>
  <si>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</si>
  <si>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</si>
  <si>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</si>
  <si>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</si>
  <si>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</si>
  <si>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</si>
  <si>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</si>
  <si>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</si>
  <si>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</si>
  <si>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</si>
  <si>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</si>
  <si>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</si>
  <si>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</si>
  <si>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</si>
  <si>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</si>
  <si>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</si>
  <si>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</si>
  <si>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</si>
  <si>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</si>
  <si>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</si>
  <si>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</si>
  <si>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</si>
  <si>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</si>
  <si>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</si>
  <si>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</si>
  <si>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</si>
  <si>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</si>
  <si>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</si>
  <si>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</si>
  <si>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</si>
  <si>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</si>
  <si>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</si>
  <si>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</si>
  <si>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</si>
  <si>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</si>
  <si>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</si>
  <si>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</si>
  <si>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</si>
  <si>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</si>
  <si>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</si>
  <si>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</si>
  <si>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</si>
  <si>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</si>
  <si>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</si>
  <si>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</si>
  <si>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</si>
  <si>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</si>
  <si>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</si>
  <si>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</si>
  <si>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</si>
  <si>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</si>
  <si>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</si>
  <si>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</si>
  <si>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</si>
  <si>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</si>
  <si>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</si>
  <si>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</si>
  <si>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</si>
  <si>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</si>
  <si>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</si>
  <si>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</si>
  <si>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</si>
  <si>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</si>
  <si>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</si>
  <si>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</si>
  <si>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</si>
  <si>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</si>
  <si>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</si>
  <si>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</si>
  <si>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</si>
  <si>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</si>
  <si>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</si>
  <si>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</si>
  <si>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</si>
  <si>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</si>
  <si>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</si>
  <si>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</si>
  <si>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</si>
  <si>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</si>
  <si>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</si>
  <si>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</si>
  <si>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</si>
  <si>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</si>
  <si>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</si>
  <si>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</si>
  <si>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</si>
  <si>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</si>
  <si>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</si>
  <si>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</si>
  <si>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</si>
  <si>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</si>
  <si>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</si>
  <si>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</si>
  <si>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</si>
  <si>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</si>
  <si>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</si>
  <si>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</si>
  <si>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</si>
  <si>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</si>
  <si>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</si>
  <si>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</si>
  <si>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</si>
  <si>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</si>
  <si>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</si>
  <si>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</si>
  <si>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</si>
  <si>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</si>
  <si>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</si>
  <si>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</si>
  <si>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</si>
  <si>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</si>
  <si>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</si>
  <si>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</si>
  <si>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</si>
  <si>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</si>
  <si>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</si>
  <si>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</si>
  <si>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</si>
  <si>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</si>
  <si>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</si>
  <si>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</si>
  <si>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</si>
  <si>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</si>
  <si>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</si>
  <si>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</si>
  <si>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</si>
  <si>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</si>
  <si>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</si>
  <si>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</si>
  <si>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</si>
  <si>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</si>
  <si>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</si>
  <si>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</si>
  <si>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</si>
  <si>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</si>
  <si>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</si>
  <si>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</si>
  <si>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</si>
  <si>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</si>
  <si>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</si>
  <si>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</si>
  <si>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</si>
  <si>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</si>
  <si>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</si>
  <si>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</si>
  <si>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</si>
  <si>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</si>
  <si>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</si>
  <si>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</si>
  <si>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</si>
  <si>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</si>
  <si>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</si>
  <si>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</si>
  <si>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</si>
  <si>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</si>
  <si>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</si>
  <si>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</si>
  <si>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</si>
  <si>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</si>
  <si>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</si>
  <si>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</si>
  <si>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</si>
  <si>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</si>
  <si>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</si>
  <si>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</si>
  <si>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</si>
  <si>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</si>
  <si>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</si>
  <si>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</si>
  <si>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</si>
  <si>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</si>
  <si>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</si>
  <si>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</si>
  <si>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</si>
  <si>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</si>
  <si>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</si>
  <si>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</si>
  <si>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</si>
  <si>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</si>
  <si>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</si>
  <si>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</si>
  <si>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</si>
  <si>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</si>
  <si>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</si>
  <si>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</si>
  <si>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</si>
  <si>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</si>
  <si>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</si>
  <si>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</si>
  <si>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</si>
  <si>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</si>
  <si>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</si>
  <si>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</si>
  <si>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</si>
  <si>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</si>
  <si>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</si>
  <si>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</si>
  <si>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</si>
  <si>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</si>
  <si>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</si>
  <si>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</si>
  <si>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</si>
  <si>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</si>
  <si>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</si>
  <si>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</si>
  <si>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</si>
  <si>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</si>
  <si>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</si>
  <si>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</si>
  <si>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</si>
  <si>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</si>
  <si>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</si>
  <si>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</si>
  <si>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</si>
  <si>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</si>
  <si>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</si>
  <si>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</si>
  <si>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</si>
  <si>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</si>
  <si>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</si>
  <si>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</si>
  <si>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</si>
  <si>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</si>
  <si>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</si>
  <si>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</si>
  <si>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</si>
  <si>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</si>
  <si>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</si>
  <si>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</si>
  <si>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</si>
  <si>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</si>
  <si>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</si>
  <si>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</si>
  <si>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</si>
  <si>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</si>
  <si>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</si>
  <si>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</si>
  <si>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</si>
  <si>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</si>
  <si>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</si>
  <si>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</si>
  <si>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</si>
  <si>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</si>
  <si>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</si>
  <si>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</si>
  <si>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</si>
  <si>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</si>
  <si>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</si>
  <si>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</si>
  <si>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</si>
  <si>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</si>
  <si>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</si>
  <si>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</si>
  <si>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</si>
  <si>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</si>
  <si>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</si>
  <si>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</si>
  <si>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</si>
  <si>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</si>
  <si>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</si>
  <si>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</si>
  <si>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</si>
  <si>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</si>
  <si>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</si>
  <si>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</si>
  <si>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</si>
  <si>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</si>
  <si>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</si>
  <si>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</si>
  <si>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</si>
  <si>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</si>
  <si>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</si>
  <si>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</si>
  <si>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</si>
  <si>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</si>
  <si>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</si>
  <si>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</si>
  <si>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</si>
  <si>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</si>
  <si>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</si>
  <si>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</si>
  <si>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</si>
  <si>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</si>
  <si>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</si>
  <si>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</si>
  <si>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</si>
  <si>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</si>
  <si>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</si>
  <si>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</si>
  <si>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</si>
  <si>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</si>
  <si>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</si>
  <si>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</si>
  <si>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</si>
  <si>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</si>
  <si>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</si>
  <si>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</si>
  <si>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</si>
  <si>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</si>
  <si>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</si>
  <si>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</si>
  <si>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</si>
  <si>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</si>
  <si>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</si>
  <si>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</si>
  <si>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</si>
  <si>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</si>
  <si>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</si>
  <si>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</si>
  <si>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</si>
  <si>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</si>
  <si>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</si>
  <si>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</si>
  <si>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</si>
  <si>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</si>
  <si>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</si>
  <si>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</si>
  <si>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</si>
  <si>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</si>
  <si>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</si>
  <si>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</si>
  <si>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</si>
  <si>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</si>
  <si>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</si>
  <si>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</si>
  <si>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</si>
  <si>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</si>
  <si>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</si>
  <si>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</si>
  <si>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</si>
  <si>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</si>
  <si>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</si>
  <si>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</si>
  <si>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</si>
  <si>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</si>
  <si>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</si>
  <si>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</si>
  <si>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</si>
  <si>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</si>
  <si>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</si>
  <si>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</si>
  <si>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</si>
  <si>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</si>
  <si>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</si>
  <si>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</si>
  <si>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</si>
  <si>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</si>
  <si>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</si>
  <si>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</si>
  <si>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</si>
  <si>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</si>
  <si>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</si>
  <si>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</si>
  <si>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</si>
  <si>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</si>
  <si>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</si>
  <si>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</si>
  <si>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</si>
  <si>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</si>
  <si>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</si>
  <si>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</si>
  <si>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</si>
  <si>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</si>
  <si>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</si>
  <si>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</si>
  <si>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</si>
  <si>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</si>
  <si>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</si>
  <si>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</si>
  <si>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</si>
  <si>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</si>
  <si>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</si>
  <si>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</si>
  <si>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</si>
  <si>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</si>
  <si>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</si>
  <si>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</si>
  <si>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</si>
  <si>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</si>
  <si>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</si>
  <si>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</si>
  <si>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</si>
  <si>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</si>
  <si>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</si>
  <si>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</si>
  <si>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</si>
  <si>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</si>
  <si>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</si>
  <si>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</si>
  <si>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</si>
  <si>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</si>
  <si>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</si>
  <si>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</si>
  <si>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</si>
  <si>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</si>
  <si>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</si>
  <si>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</si>
  <si>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</si>
  <si>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</si>
  <si>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</si>
  <si>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</si>
  <si>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</si>
  <si>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</si>
  <si>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</si>
  <si>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</si>
  <si>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</si>
  <si>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</si>
  <si>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</si>
  <si>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</si>
  <si>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</si>
  <si>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</si>
  <si>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</si>
  <si>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</si>
  <si>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</si>
  <si>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</si>
  <si>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</si>
  <si>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</si>
  <si>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</si>
  <si>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</si>
  <si>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</si>
  <si>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</si>
  <si>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</si>
  <si>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</si>
  <si>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</si>
  <si>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</si>
  <si>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</si>
  <si>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</si>
  <si>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</si>
  <si>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</si>
  <si>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</si>
  <si>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</si>
  <si>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</si>
  <si>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</si>
  <si>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</si>
  <si>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</si>
  <si>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</si>
  <si>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</si>
  <si>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</si>
  <si>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</si>
  <si>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</si>
  <si>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</si>
  <si>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</si>
  <si>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</si>
  <si>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</si>
  <si>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</si>
  <si>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</si>
  <si>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</si>
  <si>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</si>
  <si>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</si>
  <si>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</si>
  <si>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</si>
  <si>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</si>
  <si>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</si>
  <si>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</si>
  <si>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</si>
  <si>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</si>
  <si>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</si>
  <si>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</si>
  <si>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</si>
  <si>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</si>
  <si>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</si>
  <si>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</si>
  <si>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</si>
  <si>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</si>
  <si>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</si>
  <si>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</si>
  <si>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</si>
  <si>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</si>
  <si>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</si>
  <si>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</si>
  <si>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</si>
  <si>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</si>
  <si>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</si>
  <si>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</si>
  <si>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</si>
  <si>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</si>
  <si>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</si>
  <si>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</si>
  <si>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</si>
  <si>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</si>
  <si>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</si>
  <si>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</si>
  <si>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</si>
  <si>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</si>
  <si>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</si>
  <si>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</si>
  <si>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</si>
  <si>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</si>
  <si>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</si>
  <si>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</si>
  <si>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</si>
  <si>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</si>
  <si>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</si>
  <si>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</si>
  <si>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</si>
  <si>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</si>
  <si>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</si>
  <si>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</si>
  <si>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</si>
  <si>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</si>
  <si>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</si>
  <si>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</si>
  <si>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</si>
  <si>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</si>
  <si>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</si>
  <si>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</si>
  <si>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</si>
  <si>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</si>
  <si>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</si>
  <si>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</si>
  <si>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</si>
  <si>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</si>
  <si>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</si>
  <si>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</si>
  <si>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</si>
  <si>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</si>
  <si>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</si>
  <si>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</si>
  <si>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</si>
  <si>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</si>
  <si>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</si>
  <si>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</si>
  <si>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</si>
  <si>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</si>
  <si>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</si>
  <si>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</si>
  <si>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</si>
  <si>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</si>
  <si>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</si>
  <si>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</si>
  <si>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</si>
  <si>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</si>
  <si>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</si>
  <si>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</si>
  <si>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</si>
  <si>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</si>
  <si>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</si>
  <si>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</si>
  <si>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</si>
  <si>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</si>
  <si>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</si>
  <si>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</si>
  <si>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</si>
  <si>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</si>
  <si>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</si>
  <si>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</si>
  <si>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</si>
  <si>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</si>
  <si>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</si>
  <si>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</si>
  <si>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</si>
  <si>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</si>
  <si>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</si>
  <si>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</si>
  <si>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</si>
  <si>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</si>
  <si>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</si>
  <si>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</si>
  <si>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</si>
  <si>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</si>
  <si>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</si>
  <si>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</si>
  <si>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</si>
  <si>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</si>
  <si>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</si>
  <si>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</si>
  <si>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</si>
  <si>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</si>
  <si>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</si>
  <si>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</si>
  <si>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</si>
  <si>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</si>
  <si>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</si>
  <si>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</si>
  <si>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</si>
  <si>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</si>
  <si>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</si>
  <si>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</si>
  <si>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</si>
  <si>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</si>
  <si>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</si>
  <si>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</si>
  <si>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</si>
  <si>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</si>
  <si>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</si>
  <si>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</si>
  <si>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</si>
  <si>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</si>
  <si>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</si>
  <si>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</si>
  <si>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</si>
  <si>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</si>
  <si>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</si>
  <si>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</si>
  <si>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</si>
  <si>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</si>
  <si>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</si>
  <si>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</si>
  <si>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</si>
  <si>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</si>
  <si>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</si>
  <si>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</si>
  <si>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</si>
  <si>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</si>
  <si>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</si>
  <si>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</si>
  <si>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</si>
  <si>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</si>
  <si>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</si>
  <si>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</si>
  <si>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</si>
  <si>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</si>
  <si>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</si>
  <si>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</si>
  <si>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</si>
  <si>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</si>
  <si>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</si>
  <si>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</si>
  <si>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</si>
  <si>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</si>
  <si>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</si>
  <si>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</si>
  <si>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</si>
  <si>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</si>
  <si>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</si>
  <si>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</si>
  <si>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</si>
  <si>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</si>
  <si>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</si>
  <si>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</si>
  <si>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</si>
  <si>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</si>
  <si>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</si>
  <si>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</si>
  <si>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</si>
  <si>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</si>
  <si>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</si>
  <si>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</si>
  <si>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</si>
  <si>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</si>
  <si>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</si>
  <si>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</si>
  <si>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</si>
  <si>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</si>
  <si>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</si>
  <si>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</si>
  <si>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</si>
  <si>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</si>
  <si>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</si>
  <si>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</si>
  <si>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</si>
  <si>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</si>
  <si>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</si>
  <si>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</si>
  <si>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</si>
  <si>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</si>
  <si>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</si>
  <si>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</si>
  <si>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</si>
  <si>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</si>
  <si>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</si>
  <si>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</si>
  <si>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</si>
  <si>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</si>
  <si>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</si>
  <si>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</si>
  <si>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</si>
  <si>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</si>
  <si>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</si>
  <si>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</si>
  <si>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</si>
  <si>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</si>
  <si>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</si>
  <si>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</si>
  <si>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</si>
  <si>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</si>
  <si>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</si>
  <si>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</si>
  <si>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</si>
  <si>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</si>
  <si>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</si>
  <si>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</si>
  <si>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</si>
  <si>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</si>
  <si>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</si>
  <si>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</si>
  <si>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</si>
  <si>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</si>
  <si>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</si>
  <si>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</si>
  <si>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</si>
  <si>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</si>
  <si>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</si>
  <si>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</si>
  <si>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</si>
  <si>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</si>
  <si>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</si>
  <si>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</si>
  <si>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</si>
  <si>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</si>
  <si>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</si>
  <si>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</si>
  <si>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</si>
  <si>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</si>
  <si>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</si>
  <si>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</si>
  <si>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</si>
  <si>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</si>
  <si>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</si>
  <si>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</si>
  <si>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</si>
  <si>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</si>
  <si>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</si>
  <si>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</si>
  <si>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</si>
  <si>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</si>
  <si>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</si>
  <si>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</si>
  <si>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</si>
  <si>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</si>
  <si>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</si>
  <si>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</si>
  <si>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</si>
  <si>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</si>
  <si>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</si>
  <si>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</si>
  <si>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</si>
  <si>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</si>
  <si>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</si>
  <si>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</si>
  <si>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</si>
  <si>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</si>
  <si>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</si>
  <si>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</si>
  <si>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</si>
  <si>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</si>
  <si>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</si>
  <si>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</si>
  <si>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</si>
  <si>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</si>
  <si>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</si>
  <si>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</si>
  <si>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</si>
  <si>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</si>
  <si>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</si>
  <si>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</si>
  <si>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</si>
  <si>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</si>
  <si>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</si>
  <si>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</si>
  <si>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</si>
  <si>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</si>
  <si>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</si>
  <si>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</si>
  <si>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</si>
  <si>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</si>
  <si>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</si>
  <si>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</si>
  <si>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</si>
  <si>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</si>
  <si>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</si>
  <si>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</si>
  <si>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</si>
  <si>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</si>
  <si>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</si>
  <si>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</si>
  <si>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</si>
  <si>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</si>
  <si>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</si>
  <si>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</si>
  <si>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</si>
  <si>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</si>
  <si>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</si>
  <si>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</si>
  <si>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</si>
  <si>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</si>
  <si>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</si>
  <si>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</si>
  <si>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</si>
  <si>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</si>
  <si>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</si>
  <si>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</si>
  <si>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</si>
  <si>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</si>
  <si>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</si>
  <si>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</si>
  <si>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</si>
  <si>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</si>
  <si>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</si>
  <si>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</si>
  <si>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</si>
  <si>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</si>
  <si>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</si>
  <si>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</si>
  <si>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</si>
  <si>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</si>
  <si>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</si>
  <si>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</si>
  <si>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</si>
  <si>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</si>
  <si>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</si>
  <si>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</si>
  <si>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</si>
  <si>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</si>
  <si>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</si>
  <si>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</si>
  <si>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</si>
  <si>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</si>
  <si>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</si>
  <si>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</si>
  <si>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</si>
  <si>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</si>
  <si>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</si>
  <si>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</si>
  <si>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</si>
  <si>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</si>
  <si>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</si>
  <si>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</si>
  <si>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</si>
  <si>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</si>
  <si>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</si>
  <si>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</si>
  <si>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</si>
  <si>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</si>
  <si>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</si>
  <si>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</si>
  <si>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</si>
  <si>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</si>
  <si>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</si>
  <si>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</si>
  <si>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</si>
  <si>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</si>
  <si>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</si>
  <si>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</si>
  <si>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</si>
  <si>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</si>
  <si>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</si>
  <si>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</si>
  <si>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</si>
  <si>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</si>
  <si>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</si>
  <si>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</si>
  <si>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</si>
  <si>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</si>
  <si>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</si>
  <si>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</si>
  <si>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</si>
  <si>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</si>
  <si>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</si>
  <si>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</si>
  <si>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</si>
  <si>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</si>
  <si>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</si>
  <si>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</si>
  <si>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</si>
  <si>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</si>
  <si>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</si>
  <si>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</si>
  <si>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</si>
  <si>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</si>
  <si>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</si>
  <si>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</si>
  <si>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</si>
  <si>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</si>
  <si>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</si>
  <si>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</si>
  <si>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</si>
  <si>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</si>
  <si>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</si>
  <si>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</si>
  <si>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</si>
  <si>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</si>
  <si>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</si>
  <si>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</si>
  <si>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</si>
  <si>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</si>
  <si>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</si>
  <si>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</si>
  <si>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</si>
  <si>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</si>
  <si>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</si>
  <si>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</si>
  <si>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</si>
  <si>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</si>
  <si>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</si>
  <si>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</si>
  <si>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</si>
  <si>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</si>
  <si>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</si>
  <si>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</si>
  <si>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</si>
  <si>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</si>
  <si>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</si>
  <si>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</si>
  <si>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</si>
  <si>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</si>
  <si>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</si>
  <si>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</si>
  <si>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</si>
  <si>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</si>
  <si>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</si>
  <si>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</si>
  <si>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</si>
  <si>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</si>
  <si>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</si>
  <si>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</si>
  <si>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</si>
  <si>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</si>
  <si>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</si>
  <si>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</si>
  <si>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</si>
  <si>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</si>
  <si>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</si>
  <si>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</si>
  <si>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</si>
  <si>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</si>
  <si>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</si>
  <si>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</si>
  <si>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</si>
  <si>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</si>
  <si>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</si>
  <si>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</si>
  <si>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</si>
  <si>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</si>
  <si>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</si>
  <si>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</si>
  <si>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</si>
  <si>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</si>
  <si>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</si>
  <si>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</si>
  <si>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</si>
  <si>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</si>
  <si>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</si>
  <si>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</si>
  <si>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</si>
  <si>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</si>
  <si>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</si>
  <si>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</si>
  <si>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</si>
  <si>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</si>
  <si>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</si>
  <si>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</si>
  <si>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</si>
  <si>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</si>
  <si>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</si>
  <si>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</si>
  <si>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</si>
  <si>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</si>
  <si>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</si>
  <si>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</si>
  <si>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</si>
  <si>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</si>
  <si>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</si>
  <si>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</si>
  <si>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</si>
  <si>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</si>
  <si>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</si>
  <si>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</si>
  <si>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</si>
  <si>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</si>
  <si>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</si>
  <si>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</si>
  <si>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</si>
  <si>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</si>
  <si>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</si>
  <si>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</si>
  <si>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</si>
  <si>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</si>
  <si>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</si>
  <si>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</si>
  <si>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</si>
  <si>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</si>
  <si>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</si>
  <si>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</si>
  <si>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</si>
  <si>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</si>
  <si>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</si>
  <si>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</si>
  <si>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</si>
  <si>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</si>
  <si>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</si>
  <si>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</si>
  <si>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</si>
  <si>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</si>
  <si>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</si>
  <si>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</si>
  <si>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</si>
  <si>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</si>
  <si>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</si>
  <si>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</si>
  <si>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</si>
  <si>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</si>
  <si>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</si>
  <si>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</si>
  <si>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</si>
  <si>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</si>
  <si>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</si>
  <si>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</si>
  <si>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</si>
  <si>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</si>
  <si>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</si>
  <si>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</si>
  <si>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</si>
  <si>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</si>
  <si>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</si>
  <si>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</si>
  <si>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</si>
  <si>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</si>
  <si>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</si>
  <si>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</si>
  <si>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</si>
  <si>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</si>
  <si>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</si>
  <si>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</si>
  <si>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</si>
  <si>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</si>
  <si>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</si>
  <si>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</si>
  <si>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</si>
  <si>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</si>
  <si>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</si>
  <si>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</si>
  <si>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</si>
  <si>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</si>
  <si>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</si>
  <si>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</si>
  <si>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</si>
  <si>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</si>
  <si>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</si>
  <si>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</si>
  <si>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</si>
  <si>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</si>
  <si>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</si>
  <si>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</si>
  <si>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</si>
  <si>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</si>
  <si>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</si>
  <si>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</si>
  <si>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</si>
  <si>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</si>
  <si>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</si>
  <si>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</si>
  <si>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</si>
  <si>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</si>
  <si>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</si>
  <si>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</si>
  <si>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</si>
  <si>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</si>
  <si>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</si>
  <si>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</si>
  <si>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</si>
  <si>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</si>
  <si>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</si>
  <si>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</si>
  <si>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</si>
  <si>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</si>
  <si>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</si>
  <si>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</si>
  <si>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</si>
  <si>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</si>
  <si>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</si>
  <si>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</si>
  <si>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</si>
  <si>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</si>
  <si>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</si>
  <si>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</si>
  <si>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</si>
  <si>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</si>
  <si>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</si>
  <si>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</si>
  <si>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</si>
  <si>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</si>
  <si>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</si>
  <si>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</si>
  <si>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</si>
  <si>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</si>
  <si>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</si>
  <si>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</si>
  <si>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</si>
  <si>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</si>
  <si>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</si>
  <si>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</si>
  <si>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</si>
  <si>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</si>
  <si>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</si>
  <si>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</si>
  <si>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</si>
  <si>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</si>
  <si>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</si>
  <si>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</si>
  <si>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</si>
  <si>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</si>
  <si>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</si>
  <si>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</si>
  <si>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</si>
  <si>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</si>
  <si>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</si>
  <si>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</si>
  <si>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</si>
  <si>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</si>
  <si>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</si>
  <si>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</si>
  <si>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</si>
  <si>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</si>
  <si>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</si>
  <si>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</si>
  <si>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</si>
  <si>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</si>
  <si>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</si>
  <si>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</si>
  <si>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</si>
  <si>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</si>
  <si>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</si>
  <si>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</si>
  <si>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</si>
  <si>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</si>
  <si>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</si>
  <si>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</si>
  <si>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</si>
  <si>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</si>
  <si>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</si>
  <si>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</si>
  <si>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</si>
  <si>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</si>
  <si>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</si>
  <si>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</si>
  <si>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</si>
  <si>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</si>
  <si>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</si>
  <si>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</si>
  <si>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</si>
  <si>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</si>
  <si>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</si>
  <si>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</si>
  <si>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</si>
  <si>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</si>
  <si>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</si>
  <si>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</si>
  <si>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</si>
  <si>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</si>
  <si>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</si>
  <si>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</si>
  <si>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</si>
  <si>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</si>
  <si>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</si>
  <si>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</si>
  <si>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</si>
  <si>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</si>
  <si>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</si>
  <si>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</si>
  <si>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</si>
  <si>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</si>
  <si>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</si>
  <si>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</si>
  <si>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</si>
  <si>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</si>
  <si>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</si>
  <si>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</si>
  <si>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</si>
  <si>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</si>
  <si>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</si>
  <si>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</si>
  <si>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</si>
  <si>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</si>
  <si>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</si>
  <si>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</si>
  <si>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</si>
  <si>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</si>
  <si>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</si>
  <si>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</si>
  <si>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</si>
  <si>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</si>
  <si>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</si>
  <si>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</si>
  <si>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</si>
  <si>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</si>
  <si>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</si>
  <si>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</si>
  <si>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</si>
  <si>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</si>
  <si>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</si>
  <si>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</si>
  <si>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</si>
  <si>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</si>
  <si>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</si>
  <si>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</si>
  <si>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</si>
  <si>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</si>
  <si>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</si>
  <si>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</si>
  <si>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</si>
  <si>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</si>
  <si>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</si>
  <si>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</si>
  <si>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</si>
  <si>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</si>
  <si>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</si>
  <si>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</si>
  <si>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</si>
  <si>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</si>
  <si>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</si>
  <si>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</si>
  <si>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</si>
  <si>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</si>
  <si>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</si>
  <si>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</si>
  <si>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</si>
  <si>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</si>
  <si>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</si>
  <si>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</si>
  <si>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</si>
  <si>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</si>
  <si>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</si>
  <si>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</si>
  <si>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</si>
  <si>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</si>
  <si>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</si>
  <si>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</si>
  <si>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</si>
  <si>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</si>
  <si>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</si>
  <si>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</si>
  <si>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</si>
  <si>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</si>
  <si>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</si>
  <si>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</si>
  <si>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</si>
  <si>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</si>
  <si>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</si>
  <si>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</si>
  <si>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</si>
  <si>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</si>
  <si>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</si>
  <si>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</si>
  <si>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</si>
  <si>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</si>
  <si>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</si>
  <si>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</si>
  <si>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</si>
  <si>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</si>
  <si>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</si>
  <si>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</si>
  <si>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</si>
  <si>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</si>
  <si>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</si>
  <si>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</si>
  <si>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</si>
  <si>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</si>
  <si>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</si>
  <si>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</si>
  <si>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</si>
  <si>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</si>
  <si>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</si>
  <si>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</si>
  <si>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</si>
  <si>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</si>
  <si>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</si>
  <si>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</si>
  <si>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</si>
  <si>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</si>
  <si>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</si>
  <si>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</si>
  <si>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</si>
  <si>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</si>
  <si>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</si>
  <si>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</si>
  <si>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</si>
  <si>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</si>
  <si>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</si>
  <si>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</si>
  <si>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</si>
  <si>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</si>
  <si>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</si>
  <si>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</si>
  <si>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</si>
  <si>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</si>
  <si>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</si>
  <si>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</si>
  <si>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</si>
  <si>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</si>
  <si>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</si>
  <si>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</si>
  <si>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</si>
  <si>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</si>
  <si>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</si>
  <si>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</si>
  <si>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</si>
  <si>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</si>
  <si>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</si>
  <si>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</si>
  <si>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</si>
  <si>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</si>
  <si>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</si>
  <si>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</si>
  <si>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</si>
  <si>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</si>
  <si>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</si>
  <si>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</si>
  <si>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</si>
  <si>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</si>
  <si>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</si>
  <si>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</si>
  <si>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</si>
  <si>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</si>
  <si>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</si>
  <si>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</si>
  <si>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</si>
  <si>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</si>
  <si>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</si>
  <si>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</si>
  <si>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</si>
  <si>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</si>
  <si>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</si>
  <si>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</si>
  <si>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</si>
  <si>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</si>
  <si>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</si>
  <si>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</si>
  <si>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</si>
  <si>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</si>
  <si>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</si>
  <si>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</si>
  <si>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</si>
  <si>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</si>
  <si>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</si>
  <si>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</si>
  <si>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</si>
  <si>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</si>
  <si>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</si>
  <si>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</si>
  <si>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</si>
  <si>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</si>
  <si>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</si>
  <si>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</si>
  <si>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</si>
  <si>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</si>
  <si>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</si>
  <si>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</si>
  <si>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</si>
  <si>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</si>
  <si>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</si>
  <si>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</si>
  <si>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</si>
  <si>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</si>
  <si>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</si>
  <si>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</si>
  <si>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</si>
  <si>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</si>
  <si>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</si>
  <si>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</si>
  <si>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</si>
  <si>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</si>
  <si>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</si>
  <si>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</si>
  <si>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</si>
  <si>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</si>
  <si>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</si>
  <si>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</si>
  <si>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</si>
  <si>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</si>
  <si>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</si>
  <si>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</si>
  <si>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</si>
  <si>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</si>
  <si>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</si>
  <si>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</si>
  <si>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</si>
  <si>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</si>
  <si>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</si>
  <si>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</si>
  <si>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</si>
  <si>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</si>
  <si>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</si>
  <si>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</si>
  <si>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</si>
  <si>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</si>
  <si>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</si>
  <si>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</si>
  <si>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</si>
  <si>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</si>
  <si>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</si>
  <si>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</si>
  <si>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</si>
  <si>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</si>
  <si>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</si>
  <si>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</si>
  <si>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</si>
  <si>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</si>
  <si>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</si>
  <si>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</si>
  <si>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</si>
  <si>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</si>
  <si>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</si>
  <si>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</si>
  <si>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</si>
  <si>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</si>
  <si>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</si>
  <si>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</si>
  <si>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</si>
  <si>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</si>
  <si>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</si>
  <si>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</si>
  <si>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</si>
  <si>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</si>
  <si>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</si>
  <si>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</si>
  <si>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</si>
  <si>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</si>
  <si>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</si>
  <si>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</si>
  <si>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</si>
  <si>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</si>
  <si>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</si>
  <si>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</si>
  <si>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</si>
  <si>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</si>
  <si>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</si>
  <si>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</si>
  <si>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</si>
  <si>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</si>
  <si>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</si>
  <si>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</si>
  <si>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</si>
  <si>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</si>
  <si>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</si>
  <si>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</si>
  <si>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</si>
  <si>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</si>
  <si>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</si>
  <si>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</si>
  <si>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</si>
  <si>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</si>
  <si>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</si>
  <si>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</si>
  <si>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</si>
  <si>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PCM-20251126-00000792</t>
  </si>
  <si>
    <t xml:space="preserve">2025-11-26 10:51:20
</t>
  </si>
  <si>
    <t>90 MIN</t>
  </si>
  <si>
    <t xml:space="preserve"> PCM-20250215-00000830 </t>
  </si>
  <si>
    <t>LTE site still down and  site located in aramco area access issue need special permission</t>
  </si>
  <si>
    <t>PCM-20251126-00000858</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</si>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</sst>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9" totalsRowShown="0" headerRowDxfId="149" dataDxfId="148" headerRowBorderDxfId="146" tableBorderDxfId="147" totalsRowBorderDxfId="145">
  <autoFilter ref="A1:CJ1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324.59350150462706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45987.541927430553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45987.541927430553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45987.541927430553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45987.541927430553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45987.541927430553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45987.541927430553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45987.541927430553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45987.541927430553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45987.541927430553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45987.541927430553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45987.541927430553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45987.541927430553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45987.541927430553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45987.541927430553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45987.541927430553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45987.541927430553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45987.541927430553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45987.541927430553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45987.541927430553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45987.541927430553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45987.541927430553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45987.541927430553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45987.541927430553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45987.541927430553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45987.541927430553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45987.541927430553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45987.541927430553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45987.541927430553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45987.541927430553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45987.541927430553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45987.541927430553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45987.541927430553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45987.541927430553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45987.541927430553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45987.541927430553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45987.541927430553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45987.541927430553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45987.541927430553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45987.541927430553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45987.541927430553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45987.541927430553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45987.541927430553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45987.541927430553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45987.541927430553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45987.541927430553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45987.541927430553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45987.541927430553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45987.541927430553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45987.541927430553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45987.541927430553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5F2CF63B-1EF2-4958-8690-67044CB9727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9"/>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162.54208946759172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3.1545084490717272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0.14660335647931788</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0.16245983796397923</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1</v>
      </c>
      <c r="D7" s="18" t="s">
        <v>23716</v>
      </c>
      <c r="E7" s="99" t="s">
        <v>39100</v>
      </c>
      <c r="F7" s="100">
        <v>45987.457476851851</v>
      </c>
      <c r="G7" s="101">
        <f ca="1">IFERROR(NOW()-F7,"-")</f>
        <v>8.4450578702671919E-2</v>
      </c>
      <c r="H7" s="145" t="s">
        <v>39114</v>
      </c>
      <c r="I7" s="18" t="str">
        <f>IFERROR(VLOOKUP(D7,DB!A:F,6,0),"")</f>
        <v>SCECO</v>
      </c>
      <c r="J7" s="18" t="str">
        <f>IFERROR(VLOOKUP(D7,DB!A:G,7,0),"")</f>
        <v>Weak+No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45987.541927430553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45987.541927430553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45987.541927430553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45987.541927430553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45987.541927430553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45987.541927430553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45987.541927430553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45987.541927430553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45987.541927430553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45987.541927430553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45987.541927430553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45987.541927430553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45987.541927430553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45987.541927430553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45987.541927430553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45987.541927430553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45987.541927430553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45987.541927430553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45987.541927430553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45987.541927430553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45987.541927430553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45987.541927430553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45987.541927430553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45987.541927430553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45987.541927430553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45987.541927430553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45987.541927430553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45987.541927430553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45987.541927430553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45987.541927430553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45987.541927430553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45987.541927430553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45987.541927430553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45987.541927430553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45987.541927430553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45987.541927430553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45987.541927430553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45987.541927430553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45987.541927430553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45987.541927430553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45987.541927430553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45987.541927430553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45987.541927430553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45987.541927430553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45987.541927430553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45987.541927430553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45987.541927430553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45987.541927430553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45987.541927430553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45987.541927430553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45987.541927430553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45987.541927430553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45987.541927430553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45987.541927430553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45987.541927430553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45987.541927430553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45987.541927430553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45987.541927430553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45987.541927430553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45987.541927430553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45987.541927430553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45987.541927430553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45987.541927430553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45987.541927430553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45987.541927430553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45987.541927430553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45987.541927430553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45987.541927430553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45987.541927430553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45987.541927430553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45987.541927430553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45987.541927430553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45987.541927430553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45987.541927430553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45987.541927430553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45987.541927430553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45987.541927430553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45987.541927430553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45987.541927430553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45987.541927430553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45987.541927430553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45987.541927430553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45987.541927430553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45987.541927430553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45987.541927430553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45987.541927430553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45987.541927430553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45987.541927430553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45987.541927430553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45987.541927430553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45987.541927430553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45987.541927430553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45987.541927430553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45987.541927430553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45987.541927430553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45987.541927430553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45987.541927430553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45987.541927430553</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45987.541927430553</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45987.541927430553</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45987.541927430553</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45987.541927430553</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45987.541927430553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45987.541927430553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45987.541927430553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45987.541927430553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45987.541927430553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45987.541927430553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45987.541927430553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45987.541927430553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45987.541927430553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45987.541927430553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45987.541927430553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45987.541927430553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45987.541927430553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45987.541927430553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45987.541927430553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45987.541927430553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45987.541927430553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45987.541927430553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45987.541927430553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45987.541927430553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45987.541927430553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45987.541927430553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45987.541927430553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45987.541927430553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45987.541927430553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45987.541927430553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45987.541927430553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45987.541927430553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45987.541927430553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45987.541927430553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45987.541927430553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45987.541927430553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45987.541927430553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45987.541927430553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45987.541927430553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45987.541927430553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45987.541927430553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45987.541927430553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45987.541927430553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45987.541927430553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45987.541927430553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45987.541927430553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45987.541927430553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45987.541927430553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45987.541927430553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45987.541927430553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45987.541927430553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45987.541927430553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45987.541927430553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45987.541927430553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45987.541927430553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45987.541927430553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45987.541927430553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45987.541927430553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45987.541927430553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45987.541927430553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45987.541927430553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45987.541927430553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45987.541927430553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45987.541927430553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45987.541927430553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45987.541927430553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45987.541927430553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45987.541927430553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45987.541927430553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45987.541927430553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45987.541927430553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45987.541927430553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45987.541927430553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45987.541927430553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45987.541927430553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45987.541927430553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45987.541927430553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45987.541927430553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45987.541927430553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45987.541927430553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45987.541927430553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45987.541927430553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45987.541927430553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45987.541927430553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45987.541927430553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45987.541927430553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45987.541927430553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45987.541927430553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45987.541927430553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45987.541927430553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45987.541927430553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45987.541927430553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45987.541927430553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45987.541927430553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45987.541927430553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45987.541927430553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45987.541927430553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45987.541927430553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45987.541927430553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45987.541927430553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45987.541927430553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45987.541927430553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45987.541927430553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45987.541927430553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45987.541927430553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45987.541927430553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45987.541927430553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45987.541927430553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45987.541927430553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45987.541927430553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45987.541927430553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45987.541927430553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45987.541927430553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45987.541927430553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45987.541927430553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45987.541927430553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45987.541927430553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45987.541927430553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45987.541927430553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45987.541927430553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45987.541927430553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45987.541927430553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45987.541927430553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45987.541927430553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45987.541927430553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45987.541927430553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45987.541927430553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45987.541927430553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45987.541927430553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45987.541927430553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45987.541927430553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45987.541927430553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45987.541927430553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45987.541927430553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45987.541927430553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45987.541927430553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45987.541927430553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45987.541927430553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45987.541927430553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45987.541927430553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45987.541927430553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45987.541927430553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45987.541927430553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45987.541927430553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45987.541927430553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45987.541927430553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45987.541927430553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45987.541927430553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45987.541927430553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45987.541927430553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45987.541927430553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45987.541927430553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45987.541927430553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45987.541927430553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45987.541927430553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45987.541927430553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45987.541927430553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45987.541927430553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45987.541927430553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45987.541927430553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45987.541927430553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45987.541927430553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45987.541927430553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45987.541927430553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45987.541927430553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45987.541927430553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45987.541927430553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45987.541927430553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45987.541927430553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45987.541927430553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45987.541927430553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45987.541927430553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45987.541927430553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45987.541927430553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45987.541927430553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45987.541927430553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45987.541927430553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45987.541927430553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45987.541927430553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45987.541927430553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45987.541927430553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45987.541927430553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45987.541927430553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45987.541927430553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45987.541927430553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45987.541927430553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45987.541927430553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45987.541927430553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45987.541927430553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45987.541927430553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45987.541927430553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45987.541927430553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45987.541927430553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45987.541927430553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45987.541927430553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45987.541927430553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45987.541927430553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45987.541927430553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45987.541927430553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45987.541927430553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45987.541927430553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45987.541927430553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45987.541927430553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45987.541927430553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45987.541927430553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45987.541927430553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45987.541927430553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45987.541927430553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45987.541927430553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45987.541927430553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45987.541927430553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45987.541927430553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45987.541927430553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45987.541927430553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45987.541927430553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45987.541927430553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45987.541927430553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45987.541927430553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45987.541927430553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45987.541927430553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45987.541927430553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45987.541927430553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45987.541927430553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45987.541927430553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45987.541927430553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45987.541927430553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45987.541927430553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45987.541927430553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45987.541927430553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45987.541927430553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45987.541927430553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45987.541927430553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45987.541927430553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45987.541927430553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45987.541927430553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45987.541927430553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45987.541927430553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45987.541927430553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45987.541927430553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45987.541927430553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45987.541927430553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45987.541927430553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45987.541927430553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45987.541927430553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45987.541927430553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45987.541927430553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45987.541927430553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45987.541927430553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45987.541927430553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45987.541927430553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45987.541927430553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45987.541927430553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45987.541927430553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45987.541927430553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45987.541927430553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45987.541927430553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45987.541927430553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45987.541927430553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45987.541927430553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45987.541927430553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45987.541927430553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45987.541927430553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45987.541927430553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45987.541927430553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45987.541927430553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45987.541927430553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45987.541927430553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45987.541927430553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45987.541927430553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45987.541927430553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45987.541927430553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45987.541927430553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45987.541927430553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45987.541927430553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45987.541927430553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45987.541927430553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45987.541927430553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45987.541927430553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45987.541927430553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45987.541927430553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45987.541927430553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45987.541927430553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45987.541927430553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45987.541927430553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45987.541927430553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45987.541927430553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45987.541927430553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45987.541927430553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45987.541927430553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45987.541927430553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45987.541927430553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45987.541927430553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45987.541927430553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45987.541927430553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45987.541927430553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45987.541927430553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45987.541927430553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45987.541927430553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45987.541927430553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45987.541927430553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45987.541927430553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45987.541927430553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45987.541927430553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45987.541927430553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45987.541927430553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45987.541927430553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45987.541927430553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45987.541927430553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45987.541927430553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45987.541927430553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45987.541927430553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45987.541927430553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45987.541927430553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45987.541927430553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45987.541927430553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45987.541927430553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45987.541927430553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45987.541927430553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45987.541927430553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45987.541927430553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45987.541927430553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45987.541927430553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45987.541927430553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45987.541927430553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45987.541927430553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45987.541927430553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45987.541927430553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45987.541927430553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45987.541927430553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45987.541927430553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45987.541927430553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45987.541927430553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45987.541927430553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45987.541927430553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45987.541927430553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45987.541927430553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45987.541927430553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45987.541927430553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45987.541927430553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45987.541927430553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45987.541927430553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45987.541927430553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45987.541927430553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45987.541927430553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45987.541927430553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45987.541927430553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45987.541927430553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45987.541927430553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45987.541927430553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45987.541927430553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45987.541927430553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45987.541927430553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45987.541927430553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45987.541927430553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45987.541927430553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45987.541927430553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45987.541927430553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45987.541927430553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45987.541927430553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45987.541927430553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45987.541927430553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45987.541927430553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45987.541927430553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45987.541927430553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45987.541927430553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45987.541927430553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45987.541927430553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45987.541927430553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45987.541927430553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45987.541927430553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45987.541927430553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45987.541927430553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45987.541927430553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45987.541927430553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45987.541927430553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45987.541927430553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45987.541927430553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45987.541927430553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45987.541927430553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45987.541927430553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45987.541927430553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45987.541927430553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45987.541927430553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45987.541927430553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45987.541927430553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45987.541927430553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45987.541927430553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45987.541927430553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45987.541927430553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45987.541927430553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45987.541927430553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45987.541927430553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45987.541927430553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45987.541927430553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45987.541927430553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45987.541927430553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45987.541927430553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45987.541927430553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45987.541927430553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45987.541927430553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45987.541927430553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45987.541927430553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45987.541927430553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45987.541927430553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45987.541927430553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45987.541927430553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45987.541927430553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45987.541927430553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45987.541927430553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45987.541927430553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45987.541927430553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45987.541927430553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45987.541927430553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45987.541927430553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45987.541927430553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45987.541927430553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45987.541927430553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45987.541927430553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45987.541927430553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45987.541927430553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45987.541927430553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45987.541927430553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45987.541927430553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45987.541927430553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45987.541927430553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45987.541927430553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45987.541927430553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45987.541927430553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45987.541927430553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45987.541927430553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45987.541927430553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45987.541927430553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45987.541927430553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45987.541927430553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45987.541927430553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45987.541927430553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45987.541927430553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45987.541927430553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45987.541927430553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45987.541927430553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45987.541927430553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45987.541927430553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45987.541927430553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45987.541927430553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45987.541927430553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45987.541927430553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45987.541927430553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45987.541927430553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45987.541927430553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45987.541927430553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45987.541927430553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45987.541927430553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45987.541927430553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45987.541927430553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45987.541927430553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45987.541927430553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45987.541927430553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45987.541927430553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45987.541927430553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45987.541927430553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45987.541927430553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45987.541927430553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45987.541927430553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45987.541927430553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45987.541927430553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45987.541927430553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45987.541927430553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45987.541927430553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45987.541927430553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45987.541927430553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45987.541927430553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45987.541927430553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45987.541927430553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45987.541927430553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45987.541927430553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45987.541927430553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45987.541927430553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45987.541927430553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45987.541927430553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45987.541927430553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45987.541927430553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45987.541927430553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45987.541927430553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45987.541927430553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45987.541927430553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45987.541927430553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45987.541927430553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45987.541927430553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45987.541927430553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45987.541927430553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45987.541927430553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45987.541927430553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45987.541927430553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45987.541927430553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45987.541927430553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45987.541927430553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45987.541927430553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45987.541927430553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45987.541927430553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45987.541927430553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45987.541927430553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45987.541927430553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45987.541927430553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45987.541927430553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45987.541927430553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45987.541927430553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45987.541927430553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45987.541927430553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45987.541927430553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45987.541927430553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45987.541927430553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45987.541927430553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45987.541927430553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45987.541927430553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45987.541927430553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45987.541927430553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45987.541927430553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45987.541927430553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45987.541927430553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45987.541927430553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45987.541927430553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45987.541927430553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45987.541927430553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45987.541927430553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45987.541927430553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45987.541927430553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45987.541927430553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45987.541927430553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45987.541927430553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45987.541927430553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45987.541927430553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45987.541927430553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45987.541927430553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45987.541927430553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45987.541927430553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45987.541927430553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45987.541927430553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45987.541927430553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45987.541927430553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45987.541927430553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45987.541927430553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45987.541927430553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45987.541927430553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45987.541927430553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45987.541927430553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45987.541927430553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45987.541927430553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45987.541927430553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45987.541927430553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45987.541927430553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45987.541927430553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45987.541927430553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45987.541927430553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45987.541927430553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45987.541927430553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45987.541927430553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45987.541927430553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45987.541927430553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45987.541927430553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45987.541927430553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45987.541927430553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45987.541927430553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45987.541927430553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45987.541927430553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45987.541927430553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45987.541927430553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45987.541927430553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45987.541927430553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45987.541927430553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45987.541927430553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45987.541927430553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45987.541927430553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45987.541927430553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45987.541927430553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45987.541927430553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45987.541927430553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45987.541927430553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45987.541927430553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45987.541927430553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45987.541927430553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45987.541927430553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45987.541927430553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45987.541927430553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45987.541927430553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45987.541927430553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45987.541927430553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45987.541927430553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45987.541927430553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45987.541927430553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45987.541927430553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45987.541927430553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45987.541927430553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45987.541927430553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45987.541927430553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45987.541927430553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45987.541927430553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45987.541927430553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45987.541927430553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45987.541927430553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45987.541927430553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45987.541927430553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45987.541927430553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45987.541927430553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45987.541927430553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45987.541927430553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45987.541927430553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45987.541927430553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45987.541927430553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45987.541927430553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45987.541927430553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45987.541927430553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45987.541927430553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45987.541927430553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45987.541927430553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45987.541927430553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45987.541927430553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45987.541927430553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45987.541927430553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45987.541927430553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45987.541927430553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45987.541927430553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45987.541927430553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45987.541927430553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45987.541927430553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45987.541927430553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45987.541927430553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45987.541927430553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45987.541927430553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45987.541927430553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45987.541927430553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45987.541927430553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45987.541927430553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45987.541927430553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45987.541927430553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45987.541927430553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45987.541927430553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45987.541927430553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45987.541927430553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45987.541927430553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45987.541927430553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45987.541927430553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45987.541927430553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45987.541927430553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45987.541927430553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45987.541927430553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45987.541927430553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45987.541927430553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45987.541927430553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45987.541927430553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45987.541927430553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45987.541927430553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45987.541927430553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45987.541927430553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45987.541927430553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45987.541927430553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45987.541927430553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45987.541927430553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45987.541927430553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45987.541927430553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45987.541927430553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45987.541927430553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45987.541927430553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45987.541927430553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45987.541927430553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45987.541927430553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45987.541927430553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45987.541927430553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45987.541927430553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45987.541927430553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45987.541927430553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45987.541927430553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45987.541927430553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45987.541927430553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45987.541927430553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45987.541927430553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45987.541927430553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45987.541927430553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45987.541927430553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45987.541927430553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45987.541927430553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45987.541927430553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45987.541927430553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45987.541927430553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45987.541927430553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45987.541927430553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45987.541927430553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45987.541927430553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45987.541927430553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45987.541927430553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45987.541927430553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45987.541927430553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45987.541927430553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45987.541927430553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45987.541927430553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45987.541927430553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45987.541927430553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45987.541927430553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45987.541927430553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45987.541927430553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45987.541927430553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45987.541927430553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45987.541927430553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45987.541927430553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45987.541927430553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45987.541927430553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45987.541927430553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45987.541927430553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45987.541927430553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45987.541927430553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45987.541927430553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45987.541927430553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45987.541927430553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45987.541927430553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45987.541927430553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45987.541927430553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45987.541927430553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45987.541927430553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45987.541927430553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45987.541927430553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45987.541927430553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45987.541927430553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45987.541927430553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45987.541927430553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45987.541927430553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45987.541927430553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45987.541927430553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45987.541927430553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45987.541927430553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45987.541927430553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45987.541927430553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45987.541927430553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45987.541927430553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45987.541927430553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45987.541927430553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45987.541927430553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45987.541927430553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45987.541927430553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45987.541927430553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45987.541927430553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45987.541927430553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45987.541927430553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45987.541927430553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45987.541927430553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45987.541927430553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45987.541927430553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45987.541927430553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45987.541927430553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45987.541927430553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45987.541927430553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45987.541927430553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45987.541927430553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45987.541927430553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45987.541927430553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45987.541927430553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45987.541927430553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45987.541927430553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45987.541927430553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45987.541927430553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45987.541927430553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45987.541927430553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45987.541927430553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45987.541927430553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45987.541927430553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45987.541927430553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45987.541927430553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45987.541927430553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45987.541927430553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45987.541927430553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45987.541927430553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45987.541927430553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45987.541927430553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45987.541927430553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45987.541927430553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45987.541927430553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45987.541927430553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45987.541927430553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45987.541927430553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45987.541927430553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45987.541927430553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45987.541927430553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45987.541927430553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45987.541927430553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45987.541927430553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45987.541927430553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45987.541927430553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45987.541927430553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45987.541927430553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45987.541927430553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45987.541927430553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45987.541927430553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45987.541927430553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45987.541927430553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45987.541927430553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45987.541927430553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45987.541927430553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45987.541927430553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45987.541927430553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45987.541927430553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45987.541927430553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45987.541927430553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45987.541927430553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45987.541927430553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45987.541927430553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45987.541927430553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45987.541927430553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45987.541927430553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45987.541927430553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45987.541927430553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45987.541927430553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45987.541927430553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45987.541927430553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45987.541927430553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45987.541927430553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45987.541927430553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45987.541927430553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45987.541927430553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45987.541927430553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45987.541927430553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45987.541927430553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45987.541927430553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45987.541927430553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45987.541927430553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45987.541927430553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45987.541927430553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45987.541927430553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45987.541927430553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45987.541927430553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45987.541927430553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45987.541927430553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45987.541927430553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45987.541927430553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45987.541927430553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45987.541927430553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45987.541927430553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45987.541927430553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45987.541927430553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45987.541927430553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45987.541927430553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45987.541927430553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45987.541927430553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45987.541927430553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45987.541927430553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45987.541927430553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45987.541927430553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45987.541927430553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45987.541927430553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45987.541927430553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45987.541927430553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45987.541927430553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45987.541927430553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45987.541927430553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45987.541927430553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45987.541927430553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45987.541927430553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45987.541927430553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45987.541927430553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45987.541927430553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45987.541927430553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45987.541927430553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45987.541927430553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45987.541927430553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45987.541927430553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45987.541927430553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45987.541927430553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45987.541927430553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45987.541927430553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45987.541927430553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45987.541927430553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45987.541927430553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45987.541927430553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45987.541927430553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45987.541927430553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45987.541927430553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45987.541927430553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45987.541927430553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45987.541927430553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45987.541927430553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45987.541927430553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45987.541927430553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45987.541927430553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45987.541927430553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45987.541927430553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45987.541927430553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45987.541927430553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45987.541927430553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45987.541927430553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45987.541927430553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45987.541927430553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45987.541927430553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45987.541927430553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45987.541927430553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45987.541927430553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45987.541927430553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45987.541927430553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45987.541927430553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45987.541927430553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45987.541927430553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45987.541927430553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45987.541927430553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45987.541927430553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45987.541927430553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45987.541927430553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45987.541927430553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45987.541927430553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45987.541927430553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45987.541927430553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45987.541927430553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45987.541927430553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45987.541927430553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45987.541927430553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45987.541927430553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45987.541927430553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45987.541927430553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45987.541927430553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45987.541927430553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45987.541927430553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45987.541927430553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45987.541927430553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45987.541927430553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45987.541927430553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45987.541927430553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45987.541927430553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45987.541927430553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45987.541927430553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45987.541927430553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45987.541927430553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45987.541927430553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45987.541927430553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45987.541927430553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45987.541927430553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45987.541927430553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45987.541927430553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45987.541927430553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45987.541927430553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45987.541927430553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45987.541927430553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45987.541927430553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45987.541927430553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45987.541927430553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45987.541927430553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45987.541927430553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45987.541927430553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45987.541927430553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45987.541927430553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45987.541927430553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45987.541927430553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45987.541927430553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45987.541927430553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45987.541927430553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45987.541927430553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45987.541927430553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45987.541927430553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45987.541927430553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45987.541927430553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45987.541927430553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45987.541927430553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45987.541927430553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45987.541927430553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45987.541927430553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284.06120983795699</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3</v>
      </c>
      <c r="D3" s="88" t="s">
        <v>35148</v>
      </c>
      <c r="E3" s="91" t="s">
        <v>39021</v>
      </c>
      <c r="F3" s="92">
        <v>45987.481192129628</v>
      </c>
      <c r="G3" s="93">
        <f t="shared" ref="G3:G37" ca="1" si="0">IFERROR(NOW()-F3,"")</f>
        <v>6.073530092544388E-2</v>
      </c>
      <c r="H3" s="92">
        <v>45987.471365740741</v>
      </c>
      <c r="I3" s="110" t="str">
        <f>IFERROR(VLOOKUP(D3,DB!A:F,6,0),"")</f>
        <v>Generator-SG</v>
      </c>
      <c r="J3" s="110" t="str">
        <f>IFERROR(VLOOKUP(D3,DB!A:G,7,0),"")</f>
        <v>Dead</v>
      </c>
      <c r="K3" s="94" t="s">
        <v>39119</v>
      </c>
      <c r="L3" s="88" t="str">
        <f>IFERROR(VLOOKUP(D3,DB!A:I,9,0),"")</f>
        <v>Latis</v>
      </c>
    </row>
    <row r="4" spans="1:16" ht="15" customHeight="1">
      <c r="A4" s="110"/>
      <c r="B4" s="110" t="str">
        <f>IFERROR(VLOOKUP(D5,DB!A:K,11,0),"")</f>
        <v/>
      </c>
      <c r="C4" s="90"/>
      <c r="D4" s="147"/>
      <c r="E4" s="91"/>
      <c r="F4" s="92"/>
      <c r="G4" s="93">
        <f t="shared" ca="1" si="0"/>
        <v>45987.541927430553</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45987.541927430553</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45987.541927430553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45987.541927430553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45987.541927430553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45987.541927430553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45987.541927430553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45987.541927430553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45987.541927430553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45987.541927430553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45987.541927430553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45987.541927430553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45987.541927430553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45987.541927430553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45987.541927430553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45987.541927430553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45987.541927430553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45987.541927430553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45987.541927430553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45987.541927430553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45987.541927430553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45987.541927430553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45987.541927430553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45987.541927430553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45987.541927430553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45987.541927430553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45987.541927430553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45987.541927430553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45987.541927430553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45987.541927430553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45987.541927430553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45987.541927430553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45987.541927430553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45987.541927430553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45987.541927430553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45987.541927430553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45987.541927430553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45987.541927430553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45987.541927430553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45987.541927430553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45987.541927430553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45987.541927430553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45987.541927430553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45987.541927430553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45987.541927430553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45987.541927430553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45987.541927430553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45987.541927430553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45987.541927430553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45987.541927430553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45987.541927430553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45987.541927430553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45987.541927430553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45987.541927430553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45987.541927430553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45987.541927430553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45987.541927430553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45987.541927430553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45987.541927430553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45987.541927430553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45987.541927430553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45987.541927430553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45987.541927430553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45987.541927430553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45987.541927430553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45987.541927430553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45987.541927430553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45987.541927430553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45987.541927430553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45987.541927430553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45987.541927430553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45987.541927430553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45987.541927430553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45987.541927430553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45987.541927430553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45987.541927430553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45987.541927430553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45987.541927430553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45987.541927430553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45987.541927430553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45987.541927430553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45987.541927430553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45987.541927430553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45987.541927430553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45987.541927430553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45987.541927430553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45987.541927430553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45987.541927430553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45987.541927430553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45987.541927430553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45987.541927430553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45987.541927430553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45987.541927430553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45987.541927430553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45987.541927430553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45987.541927430553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45987.541927430553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45987.541927430553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45987.541927430553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45987.541927430553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45987.541927430553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45987.541927430553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45987.541927430553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45987.541927430553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45987.541927430553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45987.541927430553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45987.541927430553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45987.541927430553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45987.541927430553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45987.541927430553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45987.541927430553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45987.541927430553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45987.541927430553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45987.541927430553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45987.541927430553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45987.541927430553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45987.541927430553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45987.541927430553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45987.541927430553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45987.541927430553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45987.541927430553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45987.541927430553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45987.541927430553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45987.541927430553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45987.541927430553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45987.541927430553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45987.541927430553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45987.541927430553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45987.541927430553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45987.541927430553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45987.541927430553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45987.541927430553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45987.541927430553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45987.541927430553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45987.541927430553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45987.541927430553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45987.541927430553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45987.541927430553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45987.541927430553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45987.541927430553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45987.541927430553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45987.541927430553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45987.541927430553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45987.541927430553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45987.541927430553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45987.541927430553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45987.541927430553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45987.541927430553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45987.541927430553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45987.541927430553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45987.541927430553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45987.541927430553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45987.541927430553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45987.541927430553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45987.541927430553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45987.541927430553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45987.541927430553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45987.541927430553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45987.541927430553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45987.541927430553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45987.541927430553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45987.541927430553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45987.541927430553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45987.541927430553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45987.541927430553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45987.541927430553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45987.541927430553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45987.541927430553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45987.541927430553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45987.541927430553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45987.541927430553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45987.541927430553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45987.541927430553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45987.541927430553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45987.541927430553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45987.541927430553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45987.541927430553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45987.541927430553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45987.541927430553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45987.541927430553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45987.541927430553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45987.541927430553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45987.541927430553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45987.541927430553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45987.541927430553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45987.541927430553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45987.541927430553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45987.541927430553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45987.541927430553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45987.541927430553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45987.541927430553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45987.541927430553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45987.541927430553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45987.541927430553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45987.541927430553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45987.541927430553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45987.541927430553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45987.541927430553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45987.541927430553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45987.541927430553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45987.541927430553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45987.541927430553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45987.541927430553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45987.541927430553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45987.541927430553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45987.541927430553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45987.541927430553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45987.541927430553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45987.541927430553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45987.541927430553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45987.541927430553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45987.541927430553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45987.541927430553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45987.541927430553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45987.541927430553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45987.541927430553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45987.541927430553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45987.541927430553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45987.541927430553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45987.541927430553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45987.541927430553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45987.541927430553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45987.541927430553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45987.541927430553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45987.541927430553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45987.541927430553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45987.541927430553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45987.541927430553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45987.541927430553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45987.541927430553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45987.541927430553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45987.541927430553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45987.541927430553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45987.541927430553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45987.541927430553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45987.541927430553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45987.541927430553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45987.541927430553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45987.541927430553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45987.541927430553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45987.541927430553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45987.541927430553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45987.541927430553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45987.541927430553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45987.541927430553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45987.541927430553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45987.541927430553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45987.541927430553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45987.541927430553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45987.541927430553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45987.541927430553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45987.541927430553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45987.541927430553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45987.541927430553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45987.541927430553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45987.541927430553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45987.541927430553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45987.541927430553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45987.541927430553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45987.541927430553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45987.541927430553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45987.541927430553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45987.541927430553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45987.541927430553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45987.541927430553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45987.541927430553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45987.541927430553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45987.541927430553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45987.541927430553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45987.541927430553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45987.541927430553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45987.541927430553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45987.541927430553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45987.541927430553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45987.541927430553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45987.541927430553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45987.541927430553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45987.541927430553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45987.541927430553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45987.541927430553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45987.541927430553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45987.541927430553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45987.541927430553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45987.541927430553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45987.541927430553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45987.541927430553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45987.541927430553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45987.541927430553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45987.541927430553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45987.541927430553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45987.541927430553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45987.541927430553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45987.541927430553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45987.541927430553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45987.541927430553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45987.541927430553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45987.541927430553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45987.541927430553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45987.541927430553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45987.541927430553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45987.541927430553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45987.541927430553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45987.541927430553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45987.541927430553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45987.541927430553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45987.541927430553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45987.541927430553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45987.541927430553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45987.541927430553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45987.541927430553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45987.541927430553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45987.541927430553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45987.541927430553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45987.541927430553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45987.541927430553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45987.541927430553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45987.541927430553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45987.541927430553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45987.541927430553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45987.541927430553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45987.541927430553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45987.541927430553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45987.541927430553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45987.541927430553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45987.541927430553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45987.541927430553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45987.541927430553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45987.541927430553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45987.541927430553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45987.541927430553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45987.541927430553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45987.541927430553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45987.541927430553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45987.541927430553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45987.541927430553</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45987.541927430553</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95.709867245364876</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61.353050115736551</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38.880816319440783</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6.1686288194396184</v>
      </c>
      <c r="H5" s="119">
        <v>45981.360798611109</v>
      </c>
      <c r="I5" s="106" t="str">
        <f>IFERROR(VLOOKUP(D5,DB!A:F,6,0),"")</f>
        <v>SCECO</v>
      </c>
      <c r="J5" s="106" t="str">
        <f>IFERROR(VLOOKUP(D5,DB!A:G,7,0),"")</f>
        <v>Dead</v>
      </c>
      <c r="K5" s="106" t="s">
        <v>39127</v>
      </c>
      <c r="L5" s="106" t="str">
        <f>IFERROR(VLOOKUP(D5,DB!A:I,9,0),"")</f>
        <v>Latis</v>
      </c>
    </row>
    <row r="6" spans="1:13" s="39" customFormat="1">
      <c r="A6" s="37"/>
      <c r="B6" s="37" t="str">
        <f>IFERROR(VLOOKUP(D6,DB!A:K,11,0),"")</f>
        <v/>
      </c>
      <c r="C6" s="37"/>
      <c r="D6" s="37"/>
      <c r="E6" s="37"/>
      <c r="F6" s="38"/>
      <c r="G6" s="108">
        <f ca="1">IFERROR(NOW()-F6,"")</f>
        <v>45987.541927430553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45987.541927430553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45987.541927430553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45987.541927430553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45987.541927430553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45987.541927430553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45987.541927430553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45987.541927430553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45987.541927430553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45987.541927430553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45987.541927430553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45987.541927430553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45987.541927430553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45987.541927430553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45987.541927430553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45987.541927430553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45987.541927430553</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45987.541927430553</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45987.541927430553</v>
      </c>
      <c r="H2"/>
      <c r="I2"/>
      <c r="J2" s="124" t="str">
        <f>IFERROR(VLOOKUP(D2,DB!A:G,7,0),"")</f>
        <v/>
      </c>
      <c r="K2" s="127"/>
      <c r="L2" s="128" t="str">
        <f>IFERROR(VLOOKUP(D2,DB!A:I,9,0),"")</f>
        <v/>
      </c>
    </row>
    <row r="3" spans="1:16382" ht="31.5" customHeight="1">
      <c r="A3"/>
      <c r="B3"/>
      <c r="C3" s="125"/>
      <c r="D3" s="122"/>
      <c r="E3" s="106"/>
      <c r="F3"/>
      <c r="G3" s="72">
        <f ca="1">IFERROR(NOW()-F3,"-")</f>
        <v>45987.541927430553</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45987.541927430553</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45987.541927430553</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45987.541927430553</v>
      </c>
      <c r="H6"/>
      <c r="I6" s="124" t="str">
        <f>IFERROR(VLOOKUP(D6,DB!A:F,6,0),"")</f>
        <v/>
      </c>
      <c r="J6" s="148" t="str">
        <f>IFERROR(VLOOKUP(D6,DB!A:G,7,0),"")</f>
        <v/>
      </c>
      <c r="K6" s="127"/>
      <c r="L6" s="149" t="str">
        <f>IFERROR(VLOOKUP(D6,DB!A:I,9,0),"")</f>
        <v/>
      </c>
    </row>
    <row r="7" spans="1:16382" ht="31.5" customHeight="1">
      <c r="A7"/>
      <c r="B7"/>
      <c r="C7" s="125"/>
      <c r="D7" s="122"/>
      <c r="E7" s="106"/>
      <c r="F7"/>
      <c r="G7" s="72">
        <f ca="1">IFERROR(NOW()-F7,"-")</f>
        <v>45987.541927430553</v>
      </c>
      <c r="H7"/>
      <c r="I7" s="124" t="str">
        <f>IFERROR(VLOOKUP(D7,DB!A:F,6,0),"")</f>
        <v/>
      </c>
      <c r="J7" s="148" t="str">
        <f>IFERROR(VLOOKUP(D7,DB!A:G,7,0),"")</f>
        <v/>
      </c>
      <c r="K7" s="127"/>
      <c r="L7" s="149" t="str">
        <f>IFERROR(VLOOKUP(D7,DB!A:I,9,0),"")</f>
        <v/>
      </c>
    </row>
    <row r="8" spans="1:16382" ht="31.5" customHeight="1">
      <c r="A8" s="123"/>
      <c r="B8" s="124" t="str">
        <f>IFERROR(VLOOKUP(D8,DB!A:K,11,0),"")</f>
        <v/>
      </c>
      <c r="C8" s="125"/>
      <c r="D8" s="124"/>
      <c r="E8" s="106"/>
      <c r="F8" s="126"/>
      <c r="G8" s="72">
        <f t="shared" ref="G8:G9" ca="1" si="0">IFERROR(NOW()-F8,"-")</f>
        <v>45987.541927430553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45987.541927430553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45987.541927430553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45987.541927430553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45987.541927430553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45987.541927430553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45987.541927430553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45987.541927430553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45987.541927430553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45987.541927430553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45987.541927430553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45987.541927430553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45987.541927430553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45987.541927430553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45987.541927430553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45987.541927430553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45987.541927430553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45987.541927430553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45987.541927430553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45987.541927430553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45987.541927430553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45987.541927430553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45987.541927430553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45987.541927430553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45987.541927430553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45987.541927430553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45987.541927430553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45987.541927430553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45987.541927430553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45987.541927430553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45987.541927430553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45987.541927430553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45987.541927430553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45987.541927430553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45987.541927430553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45987.541927430553</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2025-11-26T10:00:45Z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